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1950" windowHeight="11630" firstSheet="10" activeTab="11"/>
  </bookViews>
  <sheets>
    <sheet name="总93" sheetId="23" r:id="rId1"/>
    <sheet name="纳入儿童-10" sheetId="21" r:id="rId2"/>
    <sheet name="纳入老年人-29" sheetId="22" r:id="rId3"/>
    <sheet name="文献质量评价" sheetId="24" r:id="rId4"/>
    <sheet name="术后谵妄-O" sheetId="4" r:id="rId5"/>
    <sheet name="术后恶心呕吐-C+O" sheetId="6" r:id="rId6"/>
    <sheet name="异常血压-O" sheetId="7" r:id="rId7"/>
    <sheet name="术中知晓-O" sheetId="14" r:id="rId8"/>
    <sheet name="术后认知功能障碍-O" sheetId="15" r:id="rId9"/>
    <sheet name="死亡-O" sheetId="17" r:id="rId10"/>
    <sheet name="麻醉药量-C+O" sheetId="5" r:id="rId11"/>
    <sheet name="麻醉药量-丙泊酚-C+O" sheetId="19" r:id="rId12"/>
    <sheet name="睁眼时间-C+O" sheetId="8" r:id="rId13"/>
    <sheet name="定向力恢复时间-O" sheetId="9" r:id="rId14"/>
    <sheet name="拔管时间-C+O" sheetId="10" r:id="rId15"/>
    <sheet name="PACU停留时间-C+O" sheetId="11" r:id="rId16"/>
    <sheet name="手术或操作时间-C+O" sheetId="13" r:id="rId17"/>
    <sheet name="预测意识恢复" sheetId="16" r:id="rId18"/>
    <sheet name="人群补充" sheetId="18" r:id="rId19"/>
  </sheets>
  <externalReferences>
    <externalReference r:id="rId20"/>
  </externalReferences>
  <definedNames>
    <definedName name="_xlnm._FilterDatabase" localSheetId="18" hidden="1">人群补充!$A$3:$D$89</definedName>
    <definedName name="_xlnm._FilterDatabase" localSheetId="10" hidden="1">'麻醉药量-C+O'!$A$1:$Q$44</definedName>
    <definedName name="_xlnm._FilterDatabase" localSheetId="0" hidden="1">总93!$A$1:$K$95</definedName>
    <definedName name="_xlnm._FilterDatabase" localSheetId="3" hidden="1">文献质量评价!$A$1:$L$39</definedName>
  </definedNames>
  <calcPr calcId="144525"/>
</workbook>
</file>

<file path=xl/comments1.xml><?xml version="1.0" encoding="utf-8"?>
<comments xmlns="http://schemas.openxmlformats.org/spreadsheetml/2006/main">
  <authors>
    <author>Haojiajun</author>
  </authors>
  <commentList>
    <comment ref="B1" authorId="0">
      <text>
        <r>
          <rPr>
            <b/>
            <sz val="9"/>
            <rFont val="宋体"/>
            <charset val="134"/>
          </rPr>
          <t>Haojiajun:
编号这里找到自己负责文献在数据提取结果的对应ID</t>
        </r>
      </text>
    </comment>
  </commentList>
</comments>
</file>

<file path=xl/sharedStrings.xml><?xml version="1.0" encoding="utf-8"?>
<sst xmlns="http://schemas.openxmlformats.org/spreadsheetml/2006/main" count="2003" uniqueCount="530">
  <si>
    <t>序号</t>
  </si>
  <si>
    <t>第一作者</t>
  </si>
  <si>
    <t>发表年份</t>
  </si>
  <si>
    <t>研究国家</t>
  </si>
  <si>
    <t>性别</t>
  </si>
  <si>
    <t>年龄段</t>
  </si>
  <si>
    <t>研究人群</t>
  </si>
  <si>
    <t>总样本量</t>
  </si>
  <si>
    <t>干预组</t>
  </si>
  <si>
    <t>对照组</t>
  </si>
  <si>
    <t>结果指标</t>
  </si>
  <si>
    <t>Assare et al.</t>
  </si>
  <si>
    <r>
      <rPr>
        <sz val="11"/>
        <color theme="1"/>
        <rFont val="宋体"/>
        <charset val="134"/>
      </rPr>
      <t>瑞典</t>
    </r>
  </si>
  <si>
    <r>
      <rPr>
        <sz val="11"/>
        <color theme="1"/>
        <rFont val="宋体"/>
        <charset val="134"/>
      </rPr>
      <t>全人群</t>
    </r>
  </si>
  <si>
    <t>18-65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</si>
  <si>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</si>
  <si>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Bannister et al.</t>
  </si>
  <si>
    <t>美国</t>
  </si>
  <si>
    <t>0-18</t>
  </si>
  <si>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</si>
  <si>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Basar et al.</t>
  </si>
  <si>
    <r>
      <rPr>
        <sz val="11"/>
        <color theme="1"/>
        <rFont val="宋体"/>
        <charset val="134"/>
      </rPr>
      <t>土耳其</t>
    </r>
  </si>
  <si>
    <t>41</t>
  </si>
  <si>
    <r>
      <rPr>
        <sz val="11"/>
        <color theme="1"/>
        <rFont val="宋体"/>
        <charset val="134"/>
      </rPr>
      <t>睁眼时间</t>
    </r>
  </si>
  <si>
    <t>Boztug et al.</t>
  </si>
  <si>
    <t>18-75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</si>
  <si>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</si>
  <si>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Bresil et al.</t>
  </si>
  <si>
    <r>
      <rPr>
        <sz val="11"/>
        <color theme="1"/>
        <rFont val="宋体"/>
        <charset val="134"/>
      </rPr>
      <t>丹麦</t>
    </r>
  </si>
  <si>
    <t>1-65</t>
  </si>
  <si>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</si>
  <si>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Brown et al.</t>
  </si>
  <si>
    <r>
      <rPr>
        <sz val="11"/>
        <color theme="1"/>
        <rFont val="宋体"/>
        <charset val="134"/>
      </rPr>
      <t>美国</t>
    </r>
  </si>
  <si>
    <t>≥65</t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</si>
  <si>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死亡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</si>
  <si>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Bruhn et al.</t>
  </si>
  <si>
    <r>
      <rPr>
        <sz val="11"/>
        <color theme="1"/>
        <rFont val="宋体"/>
        <charset val="134"/>
      </rPr>
      <t>德国</t>
    </r>
  </si>
  <si>
    <t>18-80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</si>
  <si>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</si>
  <si>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Chan et al.</t>
  </si>
  <si>
    <r>
      <rPr>
        <sz val="11"/>
        <color theme="1"/>
        <rFont val="宋体"/>
        <charset val="134"/>
      </rPr>
      <t>中国</t>
    </r>
  </si>
  <si>
    <t>&gt;60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</si>
  <si>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</si>
  <si>
    <t>DeWitt</t>
  </si>
  <si>
    <t>37-63</t>
  </si>
  <si>
    <r>
      <rPr>
        <sz val="11"/>
        <color theme="1"/>
        <rFont val="宋体"/>
        <charset val="134"/>
      </rPr>
      <t>麻醉药量</t>
    </r>
  </si>
  <si>
    <t>Ellerkmann et al.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</si>
  <si>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</si>
  <si>
    <t>Guo et al.</t>
  </si>
  <si>
    <t>Ibraheim et al.</t>
  </si>
  <si>
    <r>
      <rPr>
        <sz val="11"/>
        <color theme="1"/>
        <rFont val="宋体"/>
        <charset val="134"/>
      </rPr>
      <t>沙特阿拉伯</t>
    </r>
  </si>
  <si>
    <t>34.5-46.5</t>
  </si>
  <si>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预测意识恢复</t>
    </r>
  </si>
  <si>
    <t>Kamal et al.</t>
  </si>
  <si>
    <r>
      <rPr>
        <sz val="11"/>
        <color theme="1"/>
        <rFont val="宋体"/>
        <charset val="134"/>
      </rPr>
      <t>埃及</t>
    </r>
  </si>
  <si>
    <t>45-60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</si>
  <si>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</si>
  <si>
    <t>Khoshrang et al.</t>
  </si>
  <si>
    <r>
      <rPr>
        <sz val="11"/>
        <rFont val="宋体"/>
        <charset val="134"/>
      </rPr>
      <t>伊朗</t>
    </r>
  </si>
  <si>
    <t>15-65</t>
  </si>
  <si>
    <r>
      <rPr>
        <sz val="11"/>
        <color theme="1"/>
        <rFont val="宋体"/>
        <charset val="134"/>
      </rPr>
      <t>手术或操作时间</t>
    </r>
  </si>
  <si>
    <t>Kreuer et al.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</si>
  <si>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</si>
  <si>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</si>
  <si>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Kunst</t>
  </si>
  <si>
    <r>
      <rPr>
        <sz val="11"/>
        <color theme="1"/>
        <rFont val="宋体"/>
        <charset val="134"/>
      </rPr>
      <t>英国</t>
    </r>
  </si>
  <si>
    <t>&gt;65</t>
  </si>
  <si>
    <r>
      <rPr>
        <sz val="11"/>
        <color theme="1"/>
        <rFont val="宋体"/>
        <charset val="134"/>
      </rPr>
      <t>体外循环择期冠状动脉搭桥术</t>
    </r>
    <r>
      <rPr>
        <sz val="11"/>
        <color theme="1"/>
        <rFont val="Times New Roman"/>
        <charset val="134"/>
      </rPr>
      <t> </t>
    </r>
  </si>
  <si>
    <r>
      <rPr>
        <sz val="11"/>
        <color theme="1"/>
        <rFont val="宋体"/>
        <charset val="134"/>
      </rPr>
      <t>术后谵妄</t>
    </r>
  </si>
  <si>
    <t>Liao et al.</t>
  </si>
  <si>
    <t>3-12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</si>
  <si>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</si>
  <si>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Mashour et al.</t>
  </si>
  <si>
    <t>41- 64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</si>
  <si>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</si>
  <si>
    <t>Mayer et al.</t>
  </si>
  <si>
    <t>48-82</t>
  </si>
  <si>
    <t>异常血压发生率/麻醉药量/拔管时间/PACU停留时间/手术或操作时间</t>
  </si>
  <si>
    <t>Mehmet et al.</t>
  </si>
  <si>
    <t>18-70</t>
  </si>
  <si>
    <t>Messieha et al.</t>
  </si>
  <si>
    <t>2-18</t>
  </si>
  <si>
    <t>Mozafari et al.</t>
  </si>
  <si>
    <r>
      <rPr>
        <sz val="11"/>
        <color theme="1"/>
        <rFont val="宋体"/>
        <charset val="134"/>
      </rPr>
      <t>伊朗</t>
    </r>
  </si>
  <si>
    <r>
      <rPr>
        <sz val="11"/>
        <color theme="1"/>
        <rFont val="宋体"/>
        <charset val="134"/>
      </rPr>
      <t>术中知晓</t>
    </r>
  </si>
  <si>
    <t>Myles et al.</t>
  </si>
  <si>
    <r>
      <rPr>
        <sz val="11"/>
        <color theme="1"/>
        <rFont val="宋体"/>
        <charset val="134"/>
      </rPr>
      <t>澳大利亚</t>
    </r>
  </si>
  <si>
    <t>&gt;18</t>
  </si>
  <si>
    <t>异常血压发生率/术中知晓/死亡/麻醉药量/睁眼时间/PACU停留时间</t>
  </si>
  <si>
    <t>Nelskyla et al.</t>
  </si>
  <si>
    <r>
      <rPr>
        <sz val="11"/>
        <rFont val="宋体"/>
        <charset val="134"/>
      </rPr>
      <t>芬兰</t>
    </r>
  </si>
  <si>
    <r>
      <rPr>
        <sz val="11"/>
        <rFont val="宋体"/>
        <charset val="134"/>
      </rPr>
      <t>女</t>
    </r>
  </si>
  <si>
    <t>18-50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</si>
  <si>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</si>
  <si>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Nitzschke et al.</t>
  </si>
  <si>
    <t>65.7</t>
  </si>
  <si>
    <t>Pavlin et al.</t>
  </si>
  <si>
    <t>46.5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</si>
  <si>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</si>
  <si>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Persec et al.</t>
  </si>
  <si>
    <t>25-84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</si>
  <si>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</si>
  <si>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Puri et al.</t>
  </si>
  <si>
    <r>
      <rPr>
        <sz val="11"/>
        <color theme="1"/>
        <rFont val="宋体"/>
        <charset val="134"/>
      </rPr>
      <t>印度</t>
    </r>
  </si>
  <si>
    <t>异常血压发生率/术中知晓/睁眼时间/拔管时间/手术或操作时间</t>
  </si>
  <si>
    <t>Radtke</t>
  </si>
  <si>
    <t>外科手术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</si>
  <si>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死亡</t>
    </r>
  </si>
  <si>
    <t>Recart et al.</t>
  </si>
  <si>
    <t>31-64</t>
  </si>
  <si>
    <t>Rusch et al.</t>
  </si>
  <si>
    <t>48</t>
  </si>
  <si>
    <t>异常血压发生率</t>
  </si>
  <si>
    <t>Sargin et al.</t>
  </si>
  <si>
    <r>
      <rPr>
        <sz val="11"/>
        <color theme="1"/>
        <rFont val="宋体"/>
        <charset val="134"/>
      </rPr>
      <t>新西兰</t>
    </r>
  </si>
  <si>
    <t>6-16</t>
  </si>
  <si>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</si>
  <si>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Sudhakaran et al.</t>
  </si>
  <si>
    <r>
      <rPr>
        <sz val="11"/>
        <rFont val="宋体"/>
        <charset val="134"/>
      </rPr>
      <t>印度</t>
    </r>
  </si>
  <si>
    <t>20-60</t>
  </si>
  <si>
    <t>Tong et al.</t>
  </si>
  <si>
    <t>37-43</t>
  </si>
  <si>
    <t>异常血压发生率/睁眼时间/拔管时间</t>
  </si>
  <si>
    <t>White et al.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</si>
  <si>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</si>
  <si>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Wildes</t>
  </si>
  <si>
    <t>大手术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</si>
  <si>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死亡</t>
    </r>
  </si>
  <si>
    <t>Wong et al.</t>
  </si>
  <si>
    <t>加拿大</t>
  </si>
  <si>
    <t>64-76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</si>
  <si>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</si>
  <si>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Zhang et al.</t>
  </si>
  <si>
    <t>Zhou et al.</t>
  </si>
  <si>
    <t>65-75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</si>
  <si>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</si>
  <si>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Zohar et al.</t>
  </si>
  <si>
    <r>
      <rPr>
        <sz val="11"/>
        <color theme="1"/>
        <rFont val="宋体"/>
        <charset val="134"/>
      </rPr>
      <t>以色列</t>
    </r>
  </si>
  <si>
    <t>65-83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</si>
  <si>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预测意识恢复</t>
    </r>
  </si>
  <si>
    <r>
      <rPr>
        <sz val="11"/>
        <color theme="1"/>
        <rFont val="宋体"/>
        <charset val="134"/>
      </rPr>
      <t>陈陈燕等</t>
    </r>
  </si>
  <si>
    <t>60-82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</si>
  <si>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</si>
  <si>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rFont val="宋体"/>
        <charset val="134"/>
      </rPr>
      <t>陈金篆</t>
    </r>
  </si>
  <si>
    <r>
      <rPr>
        <sz val="11"/>
        <rFont val="宋体"/>
        <charset val="134"/>
      </rPr>
      <t>中国</t>
    </r>
  </si>
  <si>
    <t>65-80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</si>
  <si>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</si>
  <si>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rFont val="宋体"/>
        <charset val="134"/>
      </rPr>
      <t>陈琳</t>
    </r>
  </si>
  <si>
    <t>异常血压发生率/麻醉药量</t>
  </si>
  <si>
    <r>
      <rPr>
        <sz val="11"/>
        <color theme="1"/>
        <rFont val="宋体"/>
        <charset val="134"/>
      </rPr>
      <t>陈伟涛</t>
    </r>
  </si>
  <si>
    <t>31-78</t>
  </si>
  <si>
    <t>术后谵妄/异常血压发生率/拔管时间/PACU停留时间</t>
  </si>
  <si>
    <r>
      <rPr>
        <sz val="11"/>
        <color theme="1"/>
        <rFont val="宋体"/>
        <charset val="134"/>
      </rPr>
      <t>陈新凯等</t>
    </r>
  </si>
  <si>
    <t>22-62</t>
  </si>
  <si>
    <t>术后谵妄/异常血压发生率/麻醉药量/睁眼时间/拔管时间</t>
  </si>
  <si>
    <r>
      <rPr>
        <sz val="11"/>
        <rFont val="宋体"/>
        <charset val="134"/>
      </rPr>
      <t>陈星曲</t>
    </r>
  </si>
  <si>
    <t>57.29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</si>
  <si>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</si>
  <si>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rFont val="宋体"/>
        <charset val="134"/>
      </rPr>
      <t>杜卫东</t>
    </r>
  </si>
  <si>
    <t>1.2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</si>
  <si>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</si>
  <si>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rFont val="宋体"/>
        <charset val="134"/>
      </rPr>
      <t>段静辉</t>
    </r>
  </si>
  <si>
    <t>64-78</t>
  </si>
  <si>
    <r>
      <rPr>
        <sz val="11"/>
        <rFont val="宋体"/>
        <charset val="134"/>
      </rPr>
      <t>范龙</t>
    </r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</si>
  <si>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</si>
  <si>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color theme="1"/>
        <rFont val="宋体"/>
        <charset val="134"/>
      </rPr>
      <t>范梅笑等</t>
    </r>
  </si>
  <si>
    <t xml:space="preserve">≥65 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</si>
  <si>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</si>
  <si>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color theme="1"/>
        <rFont val="宋体"/>
        <charset val="134"/>
      </rPr>
      <t>方锐伦等</t>
    </r>
  </si>
  <si>
    <t>48-74</t>
  </si>
  <si>
    <r>
      <rPr>
        <sz val="11"/>
        <color theme="1"/>
        <rFont val="宋体"/>
        <charset val="134"/>
      </rPr>
      <t>高英超</t>
    </r>
  </si>
  <si>
    <r>
      <rPr>
        <sz val="11"/>
        <color theme="1"/>
        <rFont val="宋体"/>
        <charset val="134"/>
      </rPr>
      <t>女</t>
    </r>
  </si>
  <si>
    <t>23-43</t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</si>
  <si>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</si>
  <si>
    <r>
      <rPr>
        <sz val="11"/>
        <color theme="1"/>
        <rFont val="宋体"/>
        <charset val="134"/>
      </rPr>
      <t>耿莹等</t>
    </r>
  </si>
  <si>
    <t>＞60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</si>
  <si>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</si>
  <si>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color theme="1"/>
        <rFont val="宋体"/>
        <charset val="134"/>
      </rPr>
      <t>桂强军等</t>
    </r>
  </si>
  <si>
    <t>2-9</t>
  </si>
  <si>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</si>
  <si>
    <r>
      <rPr>
        <sz val="11"/>
        <rFont val="宋体"/>
        <charset val="134"/>
      </rPr>
      <t>郝利娜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</si>
  <si>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</si>
  <si>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color theme="1"/>
        <rFont val="宋体"/>
        <charset val="134"/>
      </rPr>
      <t>黄梁淘等</t>
    </r>
  </si>
  <si>
    <t>60-79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</si>
  <si>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</si>
  <si>
    <r>
      <rPr>
        <sz val="11"/>
        <rFont val="宋体"/>
        <charset val="134"/>
      </rPr>
      <t>姜景卫</t>
    </r>
  </si>
  <si>
    <t>65-76</t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</si>
  <si>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</si>
  <si>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rFont val="宋体"/>
        <charset val="134"/>
      </rPr>
      <t>姜蓉</t>
    </r>
  </si>
  <si>
    <t>47.42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</si>
  <si>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</si>
  <si>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color theme="1"/>
        <rFont val="宋体"/>
        <charset val="134"/>
      </rPr>
      <t>蒋亚峰等</t>
    </r>
  </si>
  <si>
    <t>25-65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</si>
  <si>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</si>
  <si>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rFont val="宋体"/>
        <charset val="134"/>
      </rPr>
      <t>蒋耀光</t>
    </r>
  </si>
  <si>
    <t>6-14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</si>
  <si>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</si>
  <si>
    <t>赖翠瑶</t>
  </si>
  <si>
    <t>腹腔镜日间手术</t>
  </si>
  <si>
    <t>术后谵妄/术后恶心呕吐</t>
  </si>
  <si>
    <r>
      <rPr>
        <sz val="11"/>
        <rFont val="宋体"/>
        <charset val="134"/>
      </rPr>
      <t>李坤</t>
    </r>
  </si>
  <si>
    <t>52-80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</si>
  <si>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</si>
  <si>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color theme="1"/>
        <rFont val="宋体"/>
        <charset val="134"/>
      </rPr>
      <t>李其金等</t>
    </r>
  </si>
  <si>
    <t>60-83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</si>
  <si>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</si>
  <si>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color theme="1"/>
        <rFont val="宋体"/>
        <charset val="134"/>
      </rPr>
      <t>李小莉</t>
    </r>
  </si>
  <si>
    <t>65-79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</si>
  <si>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</si>
  <si>
    <r>
      <rPr>
        <sz val="11"/>
        <color theme="1"/>
        <rFont val="宋体"/>
        <charset val="134"/>
      </rPr>
      <t>刘冰等</t>
    </r>
  </si>
  <si>
    <r>
      <rPr>
        <sz val="11"/>
        <rFont val="宋体"/>
        <charset val="134"/>
      </rPr>
      <t>刘云青</t>
    </r>
  </si>
  <si>
    <r>
      <rPr>
        <sz val="11"/>
        <rFont val="宋体"/>
        <charset val="134"/>
      </rPr>
      <t>刘稚媛</t>
    </r>
  </si>
  <si>
    <t>63-81</t>
  </si>
  <si>
    <r>
      <rPr>
        <sz val="11"/>
        <rFont val="宋体"/>
        <charset val="134"/>
      </rPr>
      <t>刘忠玉</t>
    </r>
  </si>
  <si>
    <t>40-50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</si>
  <si>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</si>
  <si>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rFont val="宋体"/>
        <charset val="134"/>
      </rPr>
      <t>庞博</t>
    </r>
  </si>
  <si>
    <t>61-85</t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</si>
  <si>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</si>
  <si>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color theme="1"/>
        <rFont val="宋体"/>
        <charset val="134"/>
      </rPr>
      <t>彭艺等</t>
    </r>
  </si>
  <si>
    <t>16-65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</si>
  <si>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预测意识恢复</t>
    </r>
  </si>
  <si>
    <r>
      <rPr>
        <sz val="11"/>
        <rFont val="宋体"/>
        <charset val="134"/>
      </rPr>
      <t>齐金莲</t>
    </r>
  </si>
  <si>
    <r>
      <rPr>
        <sz val="11"/>
        <rFont val="宋体"/>
        <charset val="134"/>
      </rPr>
      <t>钱露露</t>
    </r>
  </si>
  <si>
    <t>65-85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</si>
  <si>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</si>
  <si>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color theme="1"/>
        <rFont val="宋体"/>
        <charset val="134"/>
      </rPr>
      <t>邵路军</t>
    </r>
  </si>
  <si>
    <t>18-72</t>
  </si>
  <si>
    <t>异常血压发生率/麻醉药量/定向力恢复时间/拔管时间/手术或操作时间</t>
  </si>
  <si>
    <r>
      <rPr>
        <sz val="11"/>
        <rFont val="宋体"/>
        <charset val="134"/>
      </rPr>
      <t>沈艳喜</t>
    </r>
  </si>
  <si>
    <t>3-6</t>
  </si>
  <si>
    <r>
      <rPr>
        <sz val="11"/>
        <rFont val="宋体"/>
        <charset val="134"/>
      </rPr>
      <t>苏毅</t>
    </r>
  </si>
  <si>
    <t>21-33</t>
  </si>
  <si>
    <r>
      <rPr>
        <sz val="11"/>
        <rFont val="宋体"/>
        <charset val="134"/>
      </rPr>
      <t>孙占磊</t>
    </r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</si>
  <si>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</si>
  <si>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rFont val="宋体"/>
        <charset val="134"/>
      </rPr>
      <t>田悦</t>
    </r>
  </si>
  <si>
    <t>50-78</t>
  </si>
  <si>
    <r>
      <rPr>
        <sz val="11"/>
        <rFont val="宋体"/>
        <charset val="134"/>
      </rPr>
      <t>王芳茹</t>
    </r>
  </si>
  <si>
    <t>26-51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</si>
  <si>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</si>
  <si>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rFont val="宋体"/>
        <charset val="134"/>
      </rPr>
      <t>王占天</t>
    </r>
  </si>
  <si>
    <t>5-10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</si>
  <si>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</si>
  <si>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rFont val="宋体"/>
        <charset val="134"/>
      </rPr>
      <t>吴刚</t>
    </r>
  </si>
  <si>
    <t>32-61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</si>
  <si>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</si>
  <si>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r>
      <rPr>
        <sz val="11"/>
        <color theme="1"/>
        <rFont val="宋体"/>
        <charset val="134"/>
      </rPr>
      <t>吴正文等</t>
    </r>
  </si>
  <si>
    <r>
      <rPr>
        <sz val="11"/>
        <rFont val="宋体"/>
        <charset val="134"/>
      </rPr>
      <t>吴志兰</t>
    </r>
  </si>
  <si>
    <t>57-81</t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</si>
  <si>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</si>
  <si>
    <r>
      <rPr>
        <sz val="11"/>
        <color theme="1"/>
        <rFont val="宋体"/>
        <charset val="134"/>
      </rPr>
      <t>肖尚龙等</t>
    </r>
  </si>
  <si>
    <t>62-79</t>
  </si>
  <si>
    <r>
      <rPr>
        <sz val="11"/>
        <rFont val="宋体"/>
        <charset val="134"/>
      </rPr>
      <t>徐源</t>
    </r>
  </si>
  <si>
    <t>17-56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</si>
  <si>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</si>
  <si>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color theme="1"/>
        <rFont val="宋体"/>
        <charset val="134"/>
      </rPr>
      <t>杨宁</t>
    </r>
  </si>
  <si>
    <t>29-54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</si>
  <si>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</si>
  <si>
    <r>
      <rPr>
        <sz val="11"/>
        <rFont val="宋体"/>
        <charset val="134"/>
      </rPr>
      <t>姚莺</t>
    </r>
  </si>
  <si>
    <t>18-47</t>
  </si>
  <si>
    <r>
      <rPr>
        <sz val="11"/>
        <rFont val="宋体"/>
        <charset val="134"/>
      </rPr>
      <t>叶阮昊</t>
    </r>
  </si>
  <si>
    <t>63-78</t>
  </si>
  <si>
    <t>异常血压发生率/术后功能认知障碍/麻醉药量/拔管时间/手术或操作时间</t>
  </si>
  <si>
    <r>
      <rPr>
        <sz val="11"/>
        <color theme="1"/>
        <rFont val="宋体"/>
        <charset val="134"/>
      </rPr>
      <t>袁秀仪等</t>
    </r>
  </si>
  <si>
    <t>21-76</t>
  </si>
  <si>
    <r>
      <rPr>
        <sz val="11"/>
        <color theme="1"/>
        <rFont val="宋体"/>
        <charset val="134"/>
      </rPr>
      <t>张爱萍等</t>
    </r>
  </si>
  <si>
    <t>20-82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</si>
  <si>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</si>
  <si>
    <r>
      <rPr>
        <sz val="11"/>
        <rFont val="宋体"/>
        <charset val="134"/>
      </rPr>
      <t>张琦</t>
    </r>
  </si>
  <si>
    <r>
      <rPr>
        <sz val="11"/>
        <rFont val="宋体"/>
        <charset val="134"/>
      </rPr>
      <t>张伟</t>
    </r>
  </si>
  <si>
    <t>47-56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</si>
  <si>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预测意识恢复</t>
    </r>
  </si>
  <si>
    <r>
      <rPr>
        <sz val="11"/>
        <rFont val="宋体"/>
        <charset val="134"/>
      </rPr>
      <t>张晓青</t>
    </r>
  </si>
  <si>
    <t>45</t>
  </si>
  <si>
    <r>
      <rPr>
        <sz val="11"/>
        <rFont val="宋体"/>
        <charset val="134"/>
      </rPr>
      <t>郑晓宁</t>
    </r>
  </si>
  <si>
    <t>67-85</t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</si>
  <si>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</si>
  <si>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腹股沟疝修补术（0-3y）/扁桃体切除术/腺样体切除术(3-18yr)</t>
  </si>
  <si>
    <t>泌尿外科手术</t>
  </si>
  <si>
    <t>牙科康复治疗</t>
  </si>
  <si>
    <t>全麻状态下接受牙科治疗/中度发育迟缓</t>
  </si>
  <si>
    <t>小儿外科泌尿系手术患儿</t>
  </si>
  <si>
    <t>腹腔镜手术患儿</t>
  </si>
  <si>
    <t>斜视患儿</t>
  </si>
  <si>
    <t>扁桃体手术患儿</t>
  </si>
  <si>
    <t>小儿先天心病患者</t>
  </si>
  <si>
    <t>小儿扁桃体患者</t>
  </si>
  <si>
    <t>中+英儿童人群包含的结果（10篇）：</t>
  </si>
  <si>
    <t>中文篇数</t>
  </si>
  <si>
    <t>英文篇数</t>
  </si>
  <si>
    <t>是否可做中+英</t>
  </si>
  <si>
    <t>是否可做英</t>
  </si>
  <si>
    <t>术后恶心呕吐</t>
  </si>
  <si>
    <t>×</t>
  </si>
  <si>
    <t>术中知晓</t>
  </si>
  <si>
    <t>麻醉药量</t>
  </si>
  <si>
    <t>睁眼时间</t>
  </si>
  <si>
    <t>拔管时间</t>
  </si>
  <si>
    <t>PACU停留时间</t>
  </si>
  <si>
    <t>手术操作时间</t>
  </si>
  <si>
    <t>腰椎手术</t>
  </si>
  <si>
    <t>选择性大手术</t>
  </si>
  <si>
    <t>选择性泵上心脏手术患者</t>
  </si>
  <si>
    <t>骨科膝关节或髋关节置换手术</t>
  </si>
  <si>
    <t>结肠癌患者</t>
  </si>
  <si>
    <t>选择性经尿道手术</t>
  </si>
  <si>
    <t>老年骨科手术患者</t>
  </si>
  <si>
    <t>老年原发性高血压患者</t>
  </si>
  <si>
    <t>老年患者上腹部手术</t>
  </si>
  <si>
    <t>全麻下行上腹部手术的老年患者</t>
  </si>
  <si>
    <t>腹腔镜结直肠手术老年患者</t>
  </si>
  <si>
    <t>骨折手术患者</t>
  </si>
  <si>
    <t>前列腺癌老年患者</t>
  </si>
  <si>
    <t>麻醉手术老年患者</t>
  </si>
  <si>
    <t>老年腹腔镜手术患者</t>
  </si>
  <si>
    <t>老年腹腔镜胆囊切除术患者</t>
  </si>
  <si>
    <t>腹腔镜手术患者</t>
  </si>
  <si>
    <t>腹腔镜下胆囊切除手术的老年高血压患者</t>
  </si>
  <si>
    <t>全麻老年患者</t>
  </si>
  <si>
    <t>老年慢性贫血患者</t>
  </si>
  <si>
    <t>全麻下行腹部手术的老年患者</t>
  </si>
  <si>
    <t>老年四肢骨折内固定患者</t>
  </si>
  <si>
    <t>全麻手术老年患者</t>
  </si>
  <si>
    <t>老年骨折手术患者</t>
  </si>
  <si>
    <t>合并高血压，膝关节置换术的患者</t>
  </si>
  <si>
    <t>中+英老年人群包含的结果（29篇）：</t>
  </si>
  <si>
    <t>术后谵妄</t>
  </si>
  <si>
    <t>异常血压</t>
  </si>
  <si>
    <t>术后认知功能障碍</t>
  </si>
  <si>
    <t>死亡</t>
  </si>
  <si>
    <t>定向力恢复时间</t>
  </si>
  <si>
    <t>预测意识恢复</t>
  </si>
  <si>
    <t>总结果（29篇）：</t>
  </si>
  <si>
    <t>Old</t>
  </si>
  <si>
    <t>Children</t>
  </si>
  <si>
    <t>√</t>
  </si>
  <si>
    <t>作者</t>
  </si>
  <si>
    <t>ID</t>
  </si>
  <si>
    <t>年份</t>
  </si>
  <si>
    <t>随机分配方法</t>
  </si>
  <si>
    <t>分配方案隐藏</t>
  </si>
  <si>
    <t>盲法（对病人和试验人员）</t>
  </si>
  <si>
    <t>盲法（对结局评估者）</t>
  </si>
  <si>
    <t>结果数据的完整性</t>
  </si>
  <si>
    <t>选择性报告研究结果</t>
  </si>
  <si>
    <t>其他偏倚来源</t>
  </si>
  <si>
    <t>HIGH</t>
  </si>
  <si>
    <t>UNCLEAR</t>
  </si>
  <si>
    <t>LOW</t>
  </si>
  <si>
    <t>陈陈燕等</t>
  </si>
  <si>
    <t>李小莉</t>
  </si>
  <si>
    <t>黄梁淘等</t>
  </si>
  <si>
    <t>李其金等</t>
  </si>
  <si>
    <t>吴正文等</t>
  </si>
  <si>
    <t>肖尚龙等</t>
  </si>
  <si>
    <t>耿莹等</t>
  </si>
  <si>
    <t>Child</t>
  </si>
  <si>
    <t>沈艳喜</t>
  </si>
  <si>
    <t>王占天</t>
  </si>
  <si>
    <t>杜卫东</t>
  </si>
  <si>
    <t>蒋耀光</t>
  </si>
  <si>
    <t>齐金莲</t>
  </si>
  <si>
    <t>桂强军等</t>
  </si>
  <si>
    <t>事件数</t>
  </si>
  <si>
    <t>总数</t>
  </si>
  <si>
    <t>森林图</t>
  </si>
  <si>
    <t>forest结果</t>
  </si>
  <si>
    <t>敏感性分析结果</t>
  </si>
  <si>
    <t>敏感性分析新结果</t>
  </si>
  <si>
    <t>funnel and Egger and Peters</t>
  </si>
  <si>
    <t>剪补</t>
  </si>
  <si>
    <t>郑晓宁</t>
  </si>
  <si>
    <t>old</t>
  </si>
  <si>
    <t>Just Children</t>
  </si>
  <si>
    <t>hypotension</t>
  </si>
  <si>
    <t>亚组</t>
  </si>
  <si>
    <t>confirmed awareness</t>
  </si>
  <si>
    <r>
      <rPr>
        <sz val="10"/>
        <rFont val="宋体"/>
        <charset val="134"/>
      </rPr>
      <t>蒋耀光</t>
    </r>
  </si>
  <si>
    <r>
      <rPr>
        <sz val="10"/>
        <rFont val="宋体"/>
        <charset val="134"/>
      </rPr>
      <t>郑晓宁</t>
    </r>
  </si>
  <si>
    <r>
      <rPr>
        <sz val="11"/>
        <color rgb="FF000000"/>
        <rFont val="宋体"/>
        <charset val="134"/>
      </rPr>
      <t>耿莹等</t>
    </r>
  </si>
  <si>
    <t>森林图(child 只有一篇无法做meta)</t>
  </si>
  <si>
    <t>敏感性分析剔除，剔除原因麻醉方式</t>
  </si>
  <si>
    <t>旧结果</t>
  </si>
  <si>
    <t>剔除后敏感性分析的结果</t>
  </si>
  <si>
    <t>funnel and Egger</t>
  </si>
  <si>
    <t>麻醉用药类型</t>
  </si>
  <si>
    <t>具体麻醉用药名</t>
  </si>
  <si>
    <t>对照组人数</t>
  </si>
  <si>
    <t>实验组人数</t>
  </si>
  <si>
    <t>干预组均值</t>
  </si>
  <si>
    <t>干预组标准差</t>
  </si>
  <si>
    <t>对照组试均值</t>
  </si>
  <si>
    <t>对照组标准差</t>
  </si>
  <si>
    <t>单药</t>
  </si>
  <si>
    <t>芬太尼</t>
  </si>
  <si>
    <t>已核对</t>
  </si>
  <si>
    <t>丙泊酚</t>
  </si>
  <si>
    <t>ug转mg</t>
  </si>
  <si>
    <t>联合用药</t>
  </si>
  <si>
    <t>七氟烷</t>
  </si>
  <si>
    <t>ml</t>
  </si>
  <si>
    <t>mg</t>
  </si>
  <si>
    <t>瑞芬太尼</t>
  </si>
  <si>
    <t>异氟醚</t>
  </si>
  <si>
    <t>已核对+已修改</t>
  </si>
  <si>
    <t>propofol</t>
  </si>
  <si>
    <t>fentanyl</t>
  </si>
  <si>
    <t>陈琳</t>
  </si>
  <si>
    <t>Isoflurane</t>
  </si>
  <si>
    <t>罗库溴铵</t>
  </si>
  <si>
    <t>rocuronium</t>
  </si>
  <si>
    <t>咪达唑仑</t>
  </si>
  <si>
    <t>Midazolam</t>
  </si>
  <si>
    <t>舒芬太尼</t>
  </si>
  <si>
    <t>硫喷妥钠</t>
  </si>
  <si>
    <t>Thiopentone</t>
  </si>
  <si>
    <t>七氟醚</t>
  </si>
  <si>
    <t>sevoflurane</t>
  </si>
  <si>
    <t xml:space="preserve"> Remifentanil</t>
  </si>
  <si>
    <t>顺式阿曲库铵</t>
  </si>
  <si>
    <t>时期</t>
  </si>
  <si>
    <t>药品</t>
  </si>
  <si>
    <t>诱导期</t>
  </si>
  <si>
    <t>维持期</t>
  </si>
  <si>
    <t>总量</t>
  </si>
  <si>
    <t>静脉麻醉/吸入麻醉</t>
  </si>
  <si>
    <t>顺苯磺酸阿曲库铵</t>
  </si>
  <si>
    <t xml:space="preserve"> </t>
  </si>
  <si>
    <t>*单位一律都是min【不是min的请换算】</t>
  </si>
  <si>
    <t>陈金篆</t>
  </si>
  <si>
    <t>太少了，没有发放到报告中</t>
  </si>
  <si>
    <t>是否预警</t>
  </si>
  <si>
    <t>是否超10%</t>
  </si>
  <si>
    <t>是否核对</t>
  </si>
  <si>
    <t>已修改</t>
  </si>
  <si>
    <t>人群</t>
  </si>
  <si>
    <t>Tong J et al.</t>
  </si>
  <si>
    <t>接受全麻的人群</t>
  </si>
  <si>
    <t>补充接受什么治疗的人群</t>
  </si>
  <si>
    <t>Bannister,C.F et al.</t>
  </si>
  <si>
    <r>
      <rPr>
        <sz val="11"/>
        <color theme="1"/>
        <rFont val="宋体"/>
        <charset val="134"/>
      </rPr>
      <t>腹股沟疝修补术（</t>
    </r>
    <r>
      <rPr>
        <sz val="11"/>
        <color theme="1"/>
        <rFont val="Times New Roman"/>
        <charset val="134"/>
      </rPr>
      <t>0-3y</t>
    </r>
    <r>
      <rPr>
        <sz val="11"/>
        <color theme="1"/>
        <rFont val="宋体"/>
        <charset val="134"/>
      </rPr>
      <t>）/扁桃体切除术/腺样体切除术(3-18yr)</t>
    </r>
  </si>
  <si>
    <t>Wong,J et al.</t>
  </si>
  <si>
    <t>Puri,G et al.</t>
  </si>
  <si>
    <t>状动脉移植术（CABG）或体外循环置换术（CPB）瓣膜置换术</t>
  </si>
  <si>
    <t>Recart,A et al.</t>
  </si>
  <si>
    <t>腔镜普通手术</t>
  </si>
  <si>
    <t>Myles,P.S et al.</t>
  </si>
  <si>
    <t>常规手术患者</t>
  </si>
  <si>
    <t>Kreuer,S et al.</t>
  </si>
  <si>
    <t>小型骨科手术</t>
  </si>
  <si>
    <t>Messieha,Z.S et al.</t>
  </si>
  <si>
    <t>老年/儿童/成人</t>
  </si>
  <si>
    <t>Pavlin,J.D et al.</t>
  </si>
  <si>
    <t>心脏大血管</t>
  </si>
  <si>
    <t>骨科/</t>
  </si>
  <si>
    <r>
      <rPr>
        <sz val="11"/>
        <color theme="1"/>
        <rFont val="宋体"/>
        <charset val="134"/>
      </rPr>
      <t>消化内镜检查治疗的患者</t>
    </r>
  </si>
  <si>
    <t>非心脏</t>
  </si>
  <si>
    <t>老年组，&gt;60;&gt;80</t>
  </si>
  <si>
    <t>Boztug,N et al.</t>
  </si>
  <si>
    <t>开颅手术</t>
  </si>
  <si>
    <t>Zohar,E et al.</t>
  </si>
  <si>
    <t>Mayer,J et al.</t>
  </si>
  <si>
    <t>结肠手术</t>
  </si>
  <si>
    <t>DeWitt,J M</t>
  </si>
  <si>
    <t>全人群</t>
  </si>
  <si>
    <t>Ibraheim,O et al.</t>
  </si>
  <si>
    <t>腹腔镜胃束带术的病态肥胖患者</t>
  </si>
  <si>
    <r>
      <rPr>
        <sz val="11"/>
        <color theme="1"/>
        <rFont val="宋体"/>
        <charset val="134"/>
      </rPr>
      <t>肝功能不全患者</t>
    </r>
  </si>
  <si>
    <r>
      <rPr>
        <sz val="11"/>
        <color theme="1"/>
        <rFont val="宋体"/>
        <charset val="134"/>
      </rPr>
      <t>成人甲状腺次全切除手术患者</t>
    </r>
  </si>
  <si>
    <t>功能性鼻内窥镜手术患者</t>
  </si>
  <si>
    <r>
      <rPr>
        <sz val="11"/>
        <rFont val="Times New Roman"/>
        <charset val="134"/>
      </rPr>
      <t>ERCP</t>
    </r>
    <r>
      <rPr>
        <sz val="11"/>
        <rFont val="宋体"/>
        <charset val="134"/>
      </rPr>
      <t>的患者</t>
    </r>
  </si>
  <si>
    <r>
      <rPr>
        <sz val="11"/>
        <rFont val="宋体"/>
        <charset val="134"/>
      </rPr>
      <t>高血压</t>
    </r>
    <r>
      <rPr>
        <sz val="11"/>
        <rFont val="Times New Roman"/>
        <charset val="134"/>
      </rPr>
      <t>III</t>
    </r>
    <r>
      <rPr>
        <sz val="11"/>
        <rFont val="宋体"/>
        <charset val="134"/>
      </rPr>
      <t>期患者</t>
    </r>
  </si>
  <si>
    <t>后腹腔镜手术患者</t>
  </si>
  <si>
    <t>Liao,W.W et al.</t>
  </si>
  <si>
    <t>Zhang,C et al.</t>
  </si>
  <si>
    <t>Mashour,G.A et al.</t>
  </si>
  <si>
    <t>Persec,J et al.</t>
  </si>
  <si>
    <t>腹部大手术</t>
  </si>
  <si>
    <t>Villafranca, A.et al</t>
  </si>
  <si>
    <r>
      <rPr>
        <sz val="11"/>
        <color theme="1"/>
        <rFont val="宋体"/>
        <charset val="134"/>
      </rPr>
      <t>心脏外科手术患者</t>
    </r>
  </si>
  <si>
    <t>妇科腹腔镜手术全麻患者</t>
  </si>
  <si>
    <t>妇科腹腔镜手术患者</t>
  </si>
  <si>
    <r>
      <rPr>
        <sz val="11"/>
        <rFont val="宋体"/>
        <charset val="134"/>
      </rPr>
      <t>文伟名</t>
    </r>
  </si>
  <si>
    <t>宫颈癌患者</t>
  </si>
  <si>
    <t>Chan,M.T et al.</t>
  </si>
  <si>
    <t>Bresil,P et al.</t>
  </si>
  <si>
    <t>选择性耳鼻喉手术</t>
  </si>
  <si>
    <t>快通道开放性胃部手术患者</t>
  </si>
  <si>
    <t>Nitzschke,R et al.</t>
  </si>
  <si>
    <t>Fruchter,O et al.</t>
  </si>
  <si>
    <t>支气管镜检查</t>
  </si>
  <si>
    <t>Guo Z.G et al</t>
  </si>
  <si>
    <t>膀胱切除术（&lt;1周）的严重烧伤患者</t>
  </si>
  <si>
    <t>Sargin, M.et al</t>
  </si>
  <si>
    <r>
      <rPr>
        <sz val="11"/>
        <color theme="1"/>
        <rFont val="宋体"/>
        <charset val="134"/>
      </rPr>
      <t>全麻状态下接受牙科治疗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中度发育迟缓</t>
    </r>
  </si>
  <si>
    <t>无痛性宫腔镜下子宫内膜息肉电切术患者</t>
  </si>
  <si>
    <t>腹部腔镜手术患者</t>
  </si>
  <si>
    <t>全凭静脉麻醉手术患者</t>
  </si>
  <si>
    <t>胆道探查术患者</t>
  </si>
  <si>
    <t>Zhou, Y. et al</t>
  </si>
  <si>
    <t>Rüsch, D et al</t>
  </si>
  <si>
    <t>小型选择性手术</t>
  </si>
  <si>
    <t>全麻下行腹腔镜胃肠道手术的患者</t>
  </si>
  <si>
    <t>全麻术后老年患者</t>
  </si>
  <si>
    <t>全身麻醉患者</t>
  </si>
  <si>
    <r>
      <rPr>
        <sz val="11"/>
        <rFont val="宋体"/>
        <charset val="134"/>
      </rPr>
      <t>合并高血压</t>
    </r>
    <r>
      <rPr>
        <sz val="11"/>
        <rFont val="宋体"/>
        <charset val="134"/>
      </rPr>
      <t>，</t>
    </r>
    <r>
      <rPr>
        <sz val="11"/>
        <rFont val="宋体"/>
        <charset val="134"/>
      </rPr>
      <t>膝关节置换术的患者</t>
    </r>
  </si>
  <si>
    <r>
      <rPr>
        <sz val="11"/>
        <color theme="1"/>
        <rFont val="宋体"/>
        <charset val="134"/>
      </rPr>
      <t>人流术患者</t>
    </r>
  </si>
  <si>
    <r>
      <rPr>
        <sz val="11"/>
        <color theme="1"/>
        <rFont val="宋体"/>
        <charset val="134"/>
      </rPr>
      <t>甲状腺手术患者</t>
    </r>
  </si>
  <si>
    <r>
      <rPr>
        <sz val="11"/>
        <color theme="1"/>
        <rFont val="宋体"/>
        <charset val="134"/>
      </rPr>
      <t>腹腔手术老年患者</t>
    </r>
  </si>
  <si>
    <r>
      <rPr>
        <sz val="10.5"/>
        <color rgb="FF231916"/>
        <rFont val="方正书宋_GBK"/>
        <charset val="134"/>
      </rPr>
      <t>腹腔镜治疗的妇科患者</t>
    </r>
  </si>
  <si>
    <r>
      <rPr>
        <sz val="11"/>
        <color theme="1"/>
        <rFont val="宋体"/>
        <charset val="134"/>
      </rPr>
      <t>腹腔镜手术患儿</t>
    </r>
  </si>
  <si>
    <t>Mehmet Sargin. et al</t>
  </si>
  <si>
    <r>
      <rPr>
        <sz val="11"/>
        <color theme="1"/>
        <rFont val="宋体"/>
        <charset val="134"/>
      </rPr>
      <t>结肠镜检查患者</t>
    </r>
  </si>
  <si>
    <r>
      <rPr>
        <sz val="11"/>
        <color theme="1"/>
        <rFont val="宋体"/>
        <charset val="134"/>
      </rPr>
      <t>老年骨科手术患者</t>
    </r>
  </si>
  <si>
    <r>
      <rPr>
        <sz val="11"/>
        <color theme="1"/>
        <rFont val="Times New Roman"/>
        <charset val="134"/>
      </rPr>
      <t>ICU</t>
    </r>
    <r>
      <rPr>
        <sz val="11"/>
        <color theme="1"/>
        <rFont val="宋体"/>
        <charset val="134"/>
      </rPr>
      <t>收治患者</t>
    </r>
  </si>
  <si>
    <r>
      <rPr>
        <sz val="11"/>
        <color theme="1"/>
        <rFont val="宋体"/>
        <charset val="134"/>
      </rPr>
      <t>腹腔镜胆囊切除术患者</t>
    </r>
  </si>
  <si>
    <r>
      <rPr>
        <sz val="11"/>
        <color theme="1"/>
        <rFont val="宋体"/>
        <charset val="134"/>
      </rPr>
      <t>腹腔镜手术患者</t>
    </r>
  </si>
  <si>
    <r>
      <rPr>
        <sz val="11"/>
        <rFont val="宋体"/>
        <charset val="134"/>
      </rPr>
      <t>赖翠瑶</t>
    </r>
  </si>
  <si>
    <t>NA</t>
  </si>
  <si>
    <r>
      <rPr>
        <sz val="11"/>
        <color theme="1"/>
        <rFont val="宋体"/>
        <charset val="134"/>
      </rPr>
      <t>麻醉手术老年患者</t>
    </r>
  </si>
  <si>
    <r>
      <rPr>
        <sz val="11"/>
        <color theme="1"/>
        <rFont val="宋体"/>
        <charset val="134"/>
      </rPr>
      <t>老年腹腔镜胆囊切除术患者</t>
    </r>
  </si>
  <si>
    <r>
      <rPr>
        <sz val="11"/>
        <color theme="1"/>
        <rFont val="宋体"/>
        <charset val="134"/>
      </rPr>
      <t>罗静</t>
    </r>
  </si>
  <si>
    <r>
      <rPr>
        <sz val="11"/>
        <color theme="1"/>
        <rFont val="宋体"/>
        <charset val="134"/>
      </rPr>
      <t>老年骨折手术患者</t>
    </r>
  </si>
  <si>
    <r>
      <rPr>
        <sz val="11"/>
        <color theme="1"/>
        <rFont val="宋体"/>
        <charset val="134"/>
      </rPr>
      <t>老年四肢骨折内固定患者</t>
    </r>
  </si>
  <si>
    <r>
      <rPr>
        <sz val="11"/>
        <color theme="1"/>
        <rFont val="宋体"/>
        <charset val="134"/>
      </rPr>
      <t>耳鼻喉短小手术患者</t>
    </r>
  </si>
  <si>
    <t>Brown, C.et al</t>
  </si>
  <si>
    <r>
      <rPr>
        <sz val="11"/>
        <rFont val="宋体"/>
        <charset val="134"/>
      </rPr>
      <t>赵彩奕</t>
    </r>
  </si>
  <si>
    <r>
      <rPr>
        <sz val="11"/>
        <rFont val="宋体"/>
        <charset val="134"/>
      </rPr>
      <t>老年人</t>
    </r>
  </si>
  <si>
    <r>
      <rPr>
        <sz val="11"/>
        <color theme="1"/>
        <rFont val="宋体"/>
        <charset val="134"/>
      </rPr>
      <t>颅内动脉瘤夹毕术患者</t>
    </r>
  </si>
  <si>
    <r>
      <rPr>
        <sz val="11"/>
        <color theme="1"/>
        <rFont val="宋体"/>
        <charset val="134"/>
      </rPr>
      <t>骨折手术患者</t>
    </r>
  </si>
</sst>
</file>

<file path=xl/styles.xml><?xml version="1.0" encoding="utf-8"?>
<styleSheet xmlns="http://schemas.openxmlformats.org/spreadsheetml/2006/main" xmlns:xr9="http://schemas.microsoft.com/office/spreadsheetml/2016/revision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_ "/>
    <numFmt numFmtId="177" formatCode="0.00_ "/>
  </numFmts>
  <fonts count="46">
    <font>
      <sz val="11"/>
      <color theme="1"/>
      <name val="宋体"/>
      <charset val="134"/>
      <scheme val="minor"/>
    </font>
    <font>
      <sz val="11"/>
      <color theme="1"/>
      <name val="Times New Roman"/>
      <charset val="134"/>
    </font>
    <font>
      <sz val="11"/>
      <color theme="1"/>
      <name val="宋体"/>
      <charset val="134"/>
    </font>
    <font>
      <b/>
      <sz val="11"/>
      <color rgb="FFC00000"/>
      <name val="宋体"/>
      <charset val="134"/>
      <scheme val="minor"/>
    </font>
    <font>
      <sz val="11"/>
      <name val="Times New Roman"/>
      <charset val="134"/>
    </font>
    <font>
      <sz val="11"/>
      <name val="宋体"/>
      <charset val="134"/>
    </font>
    <font>
      <sz val="10.5"/>
      <color rgb="FF231916"/>
      <name val="Times New Roman"/>
      <charset val="134"/>
    </font>
    <font>
      <sz val="11"/>
      <color rgb="FFC000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0"/>
      <color rgb="FFC00000"/>
      <name val="宋体"/>
      <charset val="134"/>
      <scheme val="minor"/>
    </font>
    <font>
      <sz val="10"/>
      <name val="宋体"/>
      <charset val="134"/>
      <scheme val="minor"/>
    </font>
    <font>
      <b/>
      <sz val="11"/>
      <color theme="1"/>
      <name val="宋体"/>
      <charset val="134"/>
    </font>
    <font>
      <sz val="11"/>
      <name val="宋体"/>
      <charset val="134"/>
      <scheme val="minor"/>
    </font>
    <font>
      <b/>
      <sz val="11"/>
      <color rgb="FFC00000"/>
      <name val="宋体"/>
      <charset val="134"/>
    </font>
    <font>
      <b/>
      <sz val="9"/>
      <color theme="1"/>
      <name val="宋体"/>
      <charset val="134"/>
    </font>
    <font>
      <sz val="11"/>
      <color rgb="FFFF0000"/>
      <name val="宋体"/>
      <charset val="134"/>
      <scheme val="minor"/>
    </font>
    <font>
      <sz val="10.5"/>
      <name val="宋体"/>
      <charset val="134"/>
    </font>
    <font>
      <sz val="10.5"/>
      <color theme="1"/>
      <name val="宋体"/>
      <charset val="134"/>
    </font>
    <font>
      <sz val="10"/>
      <color theme="1"/>
      <name val="Times New Roman"/>
      <charset val="134"/>
    </font>
    <font>
      <sz val="11"/>
      <color rgb="FF000000"/>
      <name val="宋体"/>
      <charset val="134"/>
    </font>
    <font>
      <sz val="11"/>
      <color rgb="FF000000"/>
      <name val="Times New Roman"/>
      <charset val="134"/>
    </font>
    <font>
      <sz val="10"/>
      <name val="宋体"/>
      <charset val="134"/>
    </font>
    <font>
      <sz val="10"/>
      <color theme="1"/>
      <name val="宋体"/>
      <charset val="134"/>
      <scheme val="minor"/>
    </font>
    <font>
      <sz val="11"/>
      <color rgb="FF000000"/>
      <name val="等线"/>
      <charset val="134"/>
    </font>
    <font>
      <sz val="12"/>
      <name val="宋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.5"/>
      <color rgb="FF231916"/>
      <name val="方正书宋_GBK"/>
      <charset val="134"/>
    </font>
    <font>
      <b/>
      <sz val="9"/>
      <name val="宋体"/>
      <charset val="134"/>
    </font>
  </fonts>
  <fills count="46">
    <fill>
      <patternFill patternType="none"/>
    </fill>
    <fill>
      <patternFill patternType="gray125"/>
    </fill>
    <fill>
      <patternFill patternType="solid">
        <fgColor theme="0" tint="-0.049989318521683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4" tint="0.8"/>
        <bgColor indexed="64"/>
      </patternFill>
    </fill>
    <fill>
      <patternFill patternType="solid">
        <fgColor theme="4" tint="0.4"/>
        <bgColor indexed="64"/>
      </patternFill>
    </fill>
    <fill>
      <patternFill patternType="solid">
        <fgColor theme="5" tint="0.8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/>
      <right/>
      <top style="thick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thick">
        <color rgb="FF000000"/>
      </top>
      <bottom style="thick">
        <color rgb="FF000000"/>
      </bottom>
      <diagonal/>
    </border>
    <border>
      <left/>
      <right/>
      <top style="thick">
        <color rgb="FF000000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16" borderId="10" applyNumberFormat="0" applyFont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0" fillId="0" borderId="11" applyNumberFormat="0" applyFill="0" applyAlignment="0" applyProtection="0">
      <alignment vertical="center"/>
    </xf>
    <xf numFmtId="0" fontId="31" fillId="0" borderId="11" applyNumberFormat="0" applyFill="0" applyAlignment="0" applyProtection="0">
      <alignment vertical="center"/>
    </xf>
    <xf numFmtId="0" fontId="32" fillId="0" borderId="12" applyNumberFormat="0" applyFill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17" borderId="13" applyNumberFormat="0" applyAlignment="0" applyProtection="0">
      <alignment vertical="center"/>
    </xf>
    <xf numFmtId="0" fontId="34" fillId="18" borderId="14" applyNumberFormat="0" applyAlignment="0" applyProtection="0">
      <alignment vertical="center"/>
    </xf>
    <xf numFmtId="0" fontId="35" fillId="18" borderId="13" applyNumberFormat="0" applyAlignment="0" applyProtection="0">
      <alignment vertical="center"/>
    </xf>
    <xf numFmtId="0" fontId="36" fillId="19" borderId="15" applyNumberFormat="0" applyAlignment="0" applyProtection="0">
      <alignment vertical="center"/>
    </xf>
    <xf numFmtId="0" fontId="37" fillId="0" borderId="16" applyNumberFormat="0" applyFill="0" applyAlignment="0" applyProtection="0">
      <alignment vertical="center"/>
    </xf>
    <xf numFmtId="0" fontId="38" fillId="0" borderId="17" applyNumberFormat="0" applyFill="0" applyAlignment="0" applyProtection="0">
      <alignment vertical="center"/>
    </xf>
    <xf numFmtId="0" fontId="39" fillId="20" borderId="0" applyNumberFormat="0" applyBorder="0" applyAlignment="0" applyProtection="0">
      <alignment vertical="center"/>
    </xf>
    <xf numFmtId="0" fontId="40" fillId="21" borderId="0" applyNumberFormat="0" applyBorder="0" applyAlignment="0" applyProtection="0">
      <alignment vertical="center"/>
    </xf>
    <xf numFmtId="0" fontId="41" fillId="22" borderId="0" applyNumberFormat="0" applyBorder="0" applyAlignment="0" applyProtection="0">
      <alignment vertical="center"/>
    </xf>
    <xf numFmtId="0" fontId="42" fillId="23" borderId="0" applyNumberFormat="0" applyBorder="0" applyAlignment="0" applyProtection="0">
      <alignment vertical="center"/>
    </xf>
    <xf numFmtId="0" fontId="43" fillId="24" borderId="0" applyNumberFormat="0" applyBorder="0" applyAlignment="0" applyProtection="0">
      <alignment vertical="center"/>
    </xf>
    <xf numFmtId="0" fontId="43" fillId="25" borderId="0" applyNumberFormat="0" applyBorder="0" applyAlignment="0" applyProtection="0">
      <alignment vertical="center"/>
    </xf>
    <xf numFmtId="0" fontId="42" fillId="26" borderId="0" applyNumberFormat="0" applyBorder="0" applyAlignment="0" applyProtection="0">
      <alignment vertical="center"/>
    </xf>
    <xf numFmtId="0" fontId="42" fillId="27" borderId="0" applyNumberFormat="0" applyBorder="0" applyAlignment="0" applyProtection="0">
      <alignment vertical="center"/>
    </xf>
    <xf numFmtId="0" fontId="43" fillId="28" borderId="0" applyNumberFormat="0" applyBorder="0" applyAlignment="0" applyProtection="0">
      <alignment vertical="center"/>
    </xf>
    <xf numFmtId="0" fontId="43" fillId="29" borderId="0" applyNumberFormat="0" applyBorder="0" applyAlignment="0" applyProtection="0">
      <alignment vertical="center"/>
    </xf>
    <xf numFmtId="0" fontId="42" fillId="30" borderId="0" applyNumberFormat="0" applyBorder="0" applyAlignment="0" applyProtection="0">
      <alignment vertical="center"/>
    </xf>
    <xf numFmtId="0" fontId="42" fillId="31" borderId="0" applyNumberFormat="0" applyBorder="0" applyAlignment="0" applyProtection="0">
      <alignment vertical="center"/>
    </xf>
    <xf numFmtId="0" fontId="43" fillId="32" borderId="0" applyNumberFormat="0" applyBorder="0" applyAlignment="0" applyProtection="0">
      <alignment vertical="center"/>
    </xf>
    <xf numFmtId="0" fontId="43" fillId="33" borderId="0" applyNumberFormat="0" applyBorder="0" applyAlignment="0" applyProtection="0">
      <alignment vertical="center"/>
    </xf>
    <xf numFmtId="0" fontId="42" fillId="34" borderId="0" applyNumberFormat="0" applyBorder="0" applyAlignment="0" applyProtection="0">
      <alignment vertical="center"/>
    </xf>
    <xf numFmtId="0" fontId="42" fillId="35" borderId="0" applyNumberFormat="0" applyBorder="0" applyAlignment="0" applyProtection="0">
      <alignment vertical="center"/>
    </xf>
    <xf numFmtId="0" fontId="43" fillId="36" borderId="0" applyNumberFormat="0" applyBorder="0" applyAlignment="0" applyProtection="0">
      <alignment vertical="center"/>
    </xf>
    <xf numFmtId="0" fontId="43" fillId="37" borderId="0" applyNumberFormat="0" applyBorder="0" applyAlignment="0" applyProtection="0">
      <alignment vertical="center"/>
    </xf>
    <xf numFmtId="0" fontId="42" fillId="38" borderId="0" applyNumberFormat="0" applyBorder="0" applyAlignment="0" applyProtection="0">
      <alignment vertical="center"/>
    </xf>
    <xf numFmtId="0" fontId="42" fillId="39" borderId="0" applyNumberFormat="0" applyBorder="0" applyAlignment="0" applyProtection="0">
      <alignment vertical="center"/>
    </xf>
    <xf numFmtId="0" fontId="43" fillId="40" borderId="0" applyNumberFormat="0" applyBorder="0" applyAlignment="0" applyProtection="0">
      <alignment vertical="center"/>
    </xf>
    <xf numFmtId="0" fontId="43" fillId="41" borderId="0" applyNumberFormat="0" applyBorder="0" applyAlignment="0" applyProtection="0">
      <alignment vertical="center"/>
    </xf>
    <xf numFmtId="0" fontId="42" fillId="42" borderId="0" applyNumberFormat="0" applyBorder="0" applyAlignment="0" applyProtection="0">
      <alignment vertical="center"/>
    </xf>
    <xf numFmtId="0" fontId="42" fillId="6" borderId="0" applyNumberFormat="0" applyBorder="0" applyAlignment="0" applyProtection="0">
      <alignment vertical="center"/>
    </xf>
    <xf numFmtId="0" fontId="43" fillId="43" borderId="0" applyNumberFormat="0" applyBorder="0" applyAlignment="0" applyProtection="0">
      <alignment vertical="center"/>
    </xf>
    <xf numFmtId="0" fontId="43" fillId="44" borderId="0" applyNumberFormat="0" applyBorder="0" applyAlignment="0" applyProtection="0">
      <alignment vertical="center"/>
    </xf>
    <xf numFmtId="0" fontId="42" fillId="45" borderId="0" applyNumberFormat="0" applyBorder="0" applyAlignment="0" applyProtection="0">
      <alignment vertical="center"/>
    </xf>
  </cellStyleXfs>
  <cellXfs count="164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0" xfId="0" applyFill="1" applyAlignment="1">
      <alignment vertical="center"/>
    </xf>
    <xf numFmtId="0" fontId="0" fillId="2" borderId="1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 wrapText="1"/>
    </xf>
    <xf numFmtId="0" fontId="0" fillId="2" borderId="0" xfId="0" applyFill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1" fillId="0" borderId="0" xfId="0" applyFont="1" applyFill="1" applyAlignment="1">
      <alignment vertical="center"/>
    </xf>
    <xf numFmtId="0" fontId="2" fillId="0" borderId="0" xfId="0" applyFont="1" applyFill="1" applyAlignment="1">
      <alignment vertical="center"/>
    </xf>
    <xf numFmtId="0" fontId="3" fillId="0" borderId="0" xfId="0" applyFont="1">
      <alignment vertical="center"/>
    </xf>
    <xf numFmtId="0" fontId="1" fillId="4" borderId="0" xfId="0" applyFont="1" applyFill="1" applyAlignment="1">
      <alignment vertical="center"/>
    </xf>
    <xf numFmtId="0" fontId="1" fillId="5" borderId="0" xfId="0" applyFont="1" applyFill="1" applyAlignment="1">
      <alignment vertical="center"/>
    </xf>
    <xf numFmtId="0" fontId="2" fillId="4" borderId="0" xfId="0" applyFont="1" applyFill="1" applyAlignment="1">
      <alignment vertical="center"/>
    </xf>
    <xf numFmtId="0" fontId="0" fillId="4" borderId="0" xfId="0" applyFill="1">
      <alignment vertical="center"/>
    </xf>
    <xf numFmtId="0" fontId="4" fillId="0" borderId="0" xfId="0" applyFont="1" applyFill="1" applyAlignment="1">
      <alignment vertical="center"/>
    </xf>
    <xf numFmtId="0" fontId="5" fillId="0" borderId="0" xfId="0" applyFont="1">
      <alignment vertical="center"/>
    </xf>
    <xf numFmtId="0" fontId="4" fillId="0" borderId="0" xfId="0" applyFont="1">
      <alignment vertical="center"/>
    </xf>
    <xf numFmtId="0" fontId="5" fillId="5" borderId="0" xfId="0" applyFont="1" applyFill="1">
      <alignment vertical="center"/>
    </xf>
    <xf numFmtId="0" fontId="1" fillId="0" borderId="0" xfId="0" applyFont="1" applyFill="1" applyBorder="1" applyAlignment="1">
      <alignment vertical="center"/>
    </xf>
    <xf numFmtId="0" fontId="0" fillId="0" borderId="0" xfId="0" applyFont="1">
      <alignment vertical="center"/>
    </xf>
    <xf numFmtId="0" fontId="5" fillId="4" borderId="0" xfId="0" applyFont="1" applyFill="1">
      <alignment vertical="center"/>
    </xf>
    <xf numFmtId="0" fontId="6" fillId="0" borderId="0" xfId="0" applyFont="1" applyFill="1" applyAlignment="1">
      <alignment vertical="center"/>
    </xf>
    <xf numFmtId="0" fontId="2" fillId="0" borderId="5" xfId="0" applyFont="1" applyBorder="1" applyAlignment="1">
      <alignment horizontal="center" vertical="center" wrapText="1"/>
    </xf>
    <xf numFmtId="0" fontId="2" fillId="0" borderId="6" xfId="0" applyFont="1" applyBorder="1" applyAlignment="1">
      <alignment horizontal="center" vertical="center" wrapText="1"/>
    </xf>
    <xf numFmtId="0" fontId="1" fillId="0" borderId="0" xfId="0" applyFont="1" applyFill="1" applyAlignment="1">
      <alignment horizontal="center" vertical="center"/>
    </xf>
    <xf numFmtId="0" fontId="7" fillId="0" borderId="0" xfId="0" applyFont="1">
      <alignment vertical="center"/>
    </xf>
    <xf numFmtId="0" fontId="0" fillId="4" borderId="0" xfId="0" applyFont="1" applyFill="1">
      <alignment vertical="center"/>
    </xf>
    <xf numFmtId="0" fontId="8" fillId="6" borderId="0" xfId="0" applyFont="1" applyFill="1">
      <alignment vertical="center"/>
    </xf>
    <xf numFmtId="0" fontId="8" fillId="7" borderId="0" xfId="0" applyFont="1" applyFill="1">
      <alignment vertical="center"/>
    </xf>
    <xf numFmtId="0" fontId="0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0" fillId="8" borderId="0" xfId="0" applyFill="1">
      <alignment vertical="center"/>
    </xf>
    <xf numFmtId="0" fontId="8" fillId="8" borderId="0" xfId="0" applyFont="1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0" fontId="8" fillId="9" borderId="0" xfId="0" applyFont="1" applyFill="1">
      <alignment vertical="center"/>
    </xf>
    <xf numFmtId="0" fontId="0" fillId="9" borderId="0" xfId="0" applyFill="1">
      <alignment vertical="center"/>
    </xf>
    <xf numFmtId="0" fontId="0" fillId="9" borderId="0" xfId="0" applyFill="1" applyAlignment="1">
      <alignment horizontal="center" vertical="center"/>
    </xf>
    <xf numFmtId="0" fontId="0" fillId="7" borderId="0" xfId="0" applyFill="1">
      <alignment vertical="center"/>
    </xf>
    <xf numFmtId="0" fontId="0" fillId="7" borderId="0" xfId="0" applyFill="1" applyAlignment="1">
      <alignment horizontal="center" vertical="center"/>
    </xf>
    <xf numFmtId="0" fontId="0" fillId="0" borderId="0" xfId="0" applyFill="1">
      <alignment vertical="center"/>
    </xf>
    <xf numFmtId="0" fontId="0" fillId="10" borderId="0" xfId="0" applyFill="1" applyAlignment="1">
      <alignment horizontal="center" vertical="center"/>
    </xf>
    <xf numFmtId="0" fontId="0" fillId="10" borderId="0" xfId="0" applyFill="1">
      <alignment vertical="center"/>
    </xf>
    <xf numFmtId="176" fontId="0" fillId="0" borderId="0" xfId="0" applyNumberFormat="1" applyAlignment="1">
      <alignment horizontal="center" vertical="center"/>
    </xf>
    <xf numFmtId="0" fontId="8" fillId="0" borderId="0" xfId="0" applyFont="1">
      <alignment vertical="center"/>
    </xf>
    <xf numFmtId="0" fontId="11" fillId="0" borderId="5" xfId="0" applyFont="1" applyBorder="1" applyAlignment="1">
      <alignment horizontal="center" vertical="center" wrapText="1"/>
    </xf>
    <xf numFmtId="0" fontId="11" fillId="0" borderId="6" xfId="0" applyFont="1" applyBorder="1" applyAlignment="1">
      <alignment horizontal="center" vertical="center" wrapText="1"/>
    </xf>
    <xf numFmtId="2" fontId="0" fillId="0" borderId="0" xfId="0" applyNumberFormat="1" applyAlignment="1">
      <alignment horizontal="center" vertical="center"/>
    </xf>
    <xf numFmtId="0" fontId="8" fillId="0" borderId="0" xfId="0" applyFont="1" applyFill="1">
      <alignment vertical="center"/>
    </xf>
    <xf numFmtId="0" fontId="8" fillId="7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" fillId="0" borderId="0" xfId="0" applyFont="1" applyFill="1" applyAlignment="1">
      <alignment horizontal="left" vertical="center"/>
    </xf>
    <xf numFmtId="0" fontId="12" fillId="7" borderId="0" xfId="0" applyFont="1" applyFill="1">
      <alignment vertical="center"/>
    </xf>
    <xf numFmtId="0" fontId="13" fillId="0" borderId="6" xfId="0" applyFont="1" applyBorder="1" applyAlignment="1">
      <alignment horizontal="center" vertical="center" wrapText="1"/>
    </xf>
    <xf numFmtId="0" fontId="14" fillId="0" borderId="0" xfId="0" applyFont="1" applyAlignment="1">
      <alignment horizontal="center" vertical="center"/>
    </xf>
    <xf numFmtId="177" fontId="1" fillId="0" borderId="0" xfId="0" applyNumberFormat="1" applyFont="1" applyFill="1" applyAlignment="1">
      <alignment horizontal="center" vertical="center"/>
    </xf>
    <xf numFmtId="0" fontId="8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 wrapText="1"/>
    </xf>
    <xf numFmtId="0" fontId="0" fillId="4" borderId="0" xfId="0" applyFont="1" applyFill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5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15" fillId="0" borderId="0" xfId="0" applyFont="1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2" fillId="0" borderId="0" xfId="0" applyFont="1" applyAlignment="1">
      <alignment horizontal="left" vertical="center" wrapText="1"/>
    </xf>
    <xf numFmtId="0" fontId="16" fillId="0" borderId="0" xfId="0" applyFont="1" applyAlignment="1">
      <alignment horizontal="center" vertical="center"/>
    </xf>
    <xf numFmtId="0" fontId="0" fillId="0" borderId="7" xfId="0" applyBorder="1">
      <alignment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17" fillId="0" borderId="5" xfId="0" applyFont="1" applyBorder="1" applyAlignment="1">
      <alignment horizontal="center" vertical="center" wrapText="1"/>
    </xf>
    <xf numFmtId="0" fontId="18" fillId="0" borderId="0" xfId="0" applyFont="1" applyAlignment="1">
      <alignment horizontal="center" vertical="center"/>
    </xf>
    <xf numFmtId="0" fontId="8" fillId="10" borderId="0" xfId="0" applyFont="1" applyFill="1" applyAlignment="1">
      <alignment horizontal="center" vertical="center"/>
    </xf>
    <xf numFmtId="0" fontId="12" fillId="10" borderId="0" xfId="0" applyFont="1" applyFill="1" applyAlignment="1">
      <alignment horizontal="center" vertical="center"/>
    </xf>
    <xf numFmtId="0" fontId="12" fillId="10" borderId="0" xfId="0" applyFont="1" applyFill="1">
      <alignment vertical="center"/>
    </xf>
    <xf numFmtId="0" fontId="18" fillId="0" borderId="0" xfId="0" applyFont="1">
      <alignment vertical="center"/>
    </xf>
    <xf numFmtId="0" fontId="9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11" borderId="0" xfId="0" applyFill="1">
      <alignment vertical="center"/>
    </xf>
    <xf numFmtId="0" fontId="8" fillId="11" borderId="0" xfId="0" applyFont="1" applyFill="1" applyAlignment="1">
      <alignment horizontal="center" vertical="center"/>
    </xf>
    <xf numFmtId="0" fontId="0" fillId="11" borderId="0" xfId="0" applyFill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20" fillId="0" borderId="0" xfId="0" applyFont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22" fillId="0" borderId="0" xfId="0" applyFont="1" applyAlignment="1">
      <alignment horizontal="center" vertical="center"/>
    </xf>
    <xf numFmtId="0" fontId="23" fillId="0" borderId="0" xfId="0" applyFont="1" applyAlignment="1">
      <alignment horizontal="left" vertical="center"/>
    </xf>
    <xf numFmtId="0" fontId="0" fillId="12" borderId="0" xfId="0" applyFill="1">
      <alignment vertical="center"/>
    </xf>
    <xf numFmtId="0" fontId="0" fillId="13" borderId="0" xfId="0" applyFill="1">
      <alignment vertical="center"/>
    </xf>
    <xf numFmtId="0" fontId="0" fillId="4" borderId="0" xfId="0" applyFill="1" applyAlignment="1">
      <alignment horizontal="center" vertical="center"/>
    </xf>
    <xf numFmtId="0" fontId="24" fillId="0" borderId="0" xfId="0" applyFont="1" applyFill="1" applyBorder="1" applyAlignment="1">
      <alignment horizontal="left" vertical="center" wrapText="1"/>
    </xf>
    <xf numFmtId="0" fontId="24" fillId="0" borderId="0" xfId="0" applyFont="1" applyFill="1" applyBorder="1" applyAlignment="1">
      <alignment horizontal="center" vertical="center" wrapText="1"/>
    </xf>
    <xf numFmtId="0" fontId="1" fillId="7" borderId="0" xfId="0" applyFont="1" applyFill="1" applyAlignment="1">
      <alignment horizontal="left" vertical="center"/>
    </xf>
    <xf numFmtId="0" fontId="1" fillId="7" borderId="0" xfId="0" applyFont="1" applyFill="1" applyAlignment="1">
      <alignment horizontal="center" vertical="center"/>
    </xf>
    <xf numFmtId="0" fontId="0" fillId="7" borderId="0" xfId="0" applyFont="1" applyFill="1" applyAlignment="1">
      <alignment horizontal="left" vertical="center"/>
    </xf>
    <xf numFmtId="0" fontId="18" fillId="7" borderId="0" xfId="0" applyFont="1" applyFill="1" applyAlignment="1">
      <alignment horizontal="left" vertical="center"/>
    </xf>
    <xf numFmtId="0" fontId="12" fillId="7" borderId="0" xfId="0" applyFont="1" applyFill="1" applyAlignment="1">
      <alignment horizontal="center" vertical="center"/>
    </xf>
    <xf numFmtId="0" fontId="9" fillId="7" borderId="0" xfId="0" applyFont="1" applyFill="1" applyAlignment="1">
      <alignment horizontal="left" vertical="center"/>
    </xf>
    <xf numFmtId="0" fontId="10" fillId="7" borderId="0" xfId="0" applyFont="1" applyFill="1" applyAlignment="1">
      <alignment horizontal="left" vertical="center"/>
    </xf>
    <xf numFmtId="0" fontId="0" fillId="7" borderId="0" xfId="0" applyFill="1" applyAlignment="1">
      <alignment horizontal="left" vertical="center"/>
    </xf>
    <xf numFmtId="0" fontId="1" fillId="9" borderId="0" xfId="0" applyFont="1" applyFill="1" applyAlignment="1">
      <alignment horizontal="left" vertical="center"/>
    </xf>
    <xf numFmtId="0" fontId="1" fillId="9" borderId="0" xfId="0" applyFont="1" applyFill="1" applyAlignment="1">
      <alignment horizontal="center" vertical="center"/>
    </xf>
    <xf numFmtId="0" fontId="0" fillId="9" borderId="0" xfId="0" applyFont="1" applyFill="1" applyAlignment="1">
      <alignment horizontal="left" vertical="center"/>
    </xf>
    <xf numFmtId="0" fontId="9" fillId="9" borderId="0" xfId="0" applyFont="1" applyFill="1" applyAlignment="1">
      <alignment horizontal="left" vertical="center"/>
    </xf>
    <xf numFmtId="0" fontId="0" fillId="9" borderId="0" xfId="0" applyFill="1" applyAlignment="1">
      <alignment horizontal="left" vertical="center"/>
    </xf>
    <xf numFmtId="0" fontId="12" fillId="9" borderId="0" xfId="0" applyFont="1" applyFill="1" applyAlignment="1">
      <alignment horizontal="center" vertical="center"/>
    </xf>
    <xf numFmtId="0" fontId="8" fillId="7" borderId="7" xfId="0" applyFont="1" applyFill="1" applyBorder="1" applyAlignment="1">
      <alignment horizontal="center" vertical="center"/>
    </xf>
    <xf numFmtId="0" fontId="11" fillId="7" borderId="7" xfId="0" applyFont="1" applyFill="1" applyBorder="1" applyAlignment="1">
      <alignment horizontal="center" vertical="center"/>
    </xf>
    <xf numFmtId="49" fontId="8" fillId="7" borderId="7" xfId="0" applyNumberFormat="1" applyFont="1" applyFill="1" applyBorder="1" applyAlignment="1">
      <alignment horizontal="center" vertical="center"/>
    </xf>
    <xf numFmtId="0" fontId="1" fillId="0" borderId="7" xfId="0" applyFont="1" applyFill="1" applyBorder="1" applyAlignment="1">
      <alignment horizontal="center" vertical="center"/>
    </xf>
    <xf numFmtId="49" fontId="1" fillId="0" borderId="7" xfId="0" applyNumberFormat="1" applyFont="1" applyFill="1" applyBorder="1" applyAlignment="1">
      <alignment horizontal="center" vertical="center"/>
    </xf>
    <xf numFmtId="0" fontId="18" fillId="0" borderId="7" xfId="0" applyFont="1" applyFill="1" applyBorder="1" applyAlignment="1">
      <alignment horizontal="center" vertical="center"/>
    </xf>
    <xf numFmtId="0" fontId="2" fillId="0" borderId="7" xfId="0" applyFont="1" applyFill="1" applyBorder="1" applyAlignment="1">
      <alignment horizontal="center" vertical="center"/>
    </xf>
    <xf numFmtId="0" fontId="4" fillId="0" borderId="7" xfId="0" applyFont="1" applyFill="1" applyBorder="1" applyAlignment="1">
      <alignment horizontal="center" vertical="center"/>
    </xf>
    <xf numFmtId="49" fontId="4" fillId="0" borderId="7" xfId="0" applyNumberFormat="1" applyFont="1" applyFill="1" applyBorder="1" applyAlignment="1">
      <alignment horizontal="center" vertical="center"/>
    </xf>
    <xf numFmtId="0" fontId="0" fillId="7" borderId="7" xfId="0" applyFill="1" applyBorder="1">
      <alignment vertical="center"/>
    </xf>
    <xf numFmtId="0" fontId="0" fillId="7" borderId="7" xfId="0" applyFill="1" applyBorder="1" applyAlignment="1">
      <alignment horizontal="center" vertical="center"/>
    </xf>
    <xf numFmtId="0" fontId="8" fillId="14" borderId="7" xfId="0" applyFont="1" applyFill="1" applyBorder="1">
      <alignment vertical="center"/>
    </xf>
    <xf numFmtId="0" fontId="0" fillId="14" borderId="7" xfId="0" applyFill="1" applyBorder="1" applyAlignment="1">
      <alignment horizontal="center" vertical="center"/>
    </xf>
    <xf numFmtId="0" fontId="0" fillId="14" borderId="7" xfId="0" applyFill="1" applyBorder="1">
      <alignment vertical="center"/>
    </xf>
    <xf numFmtId="0" fontId="8" fillId="0" borderId="7" xfId="0" applyFont="1" applyBorder="1">
      <alignment vertical="center"/>
    </xf>
    <xf numFmtId="0" fontId="0" fillId="9" borderId="7" xfId="0" applyFill="1" applyBorder="1">
      <alignment vertical="center"/>
    </xf>
    <xf numFmtId="0" fontId="0" fillId="15" borderId="7" xfId="0" applyFill="1" applyBorder="1">
      <alignment vertical="center"/>
    </xf>
    <xf numFmtId="0" fontId="0" fillId="15" borderId="7" xfId="0" applyFill="1" applyBorder="1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8" fillId="7" borderId="7" xfId="0" applyFont="1" applyFill="1" applyBorder="1" applyAlignment="1">
      <alignment horizontal="center" vertical="center" wrapText="1"/>
    </xf>
    <xf numFmtId="0" fontId="1" fillId="0" borderId="7" xfId="0" applyFont="1" applyBorder="1" applyAlignment="1">
      <alignment horizontal="center" vertical="center"/>
    </xf>
    <xf numFmtId="49" fontId="1" fillId="0" borderId="7" xfId="0" applyNumberFormat="1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 wrapText="1"/>
    </xf>
    <xf numFmtId="0" fontId="1" fillId="9" borderId="7" xfId="0" applyFont="1" applyFill="1" applyBorder="1" applyAlignment="1">
      <alignment horizontal="center" vertical="center"/>
    </xf>
    <xf numFmtId="0" fontId="2" fillId="9" borderId="7" xfId="0" applyFont="1" applyFill="1" applyBorder="1" applyAlignment="1">
      <alignment horizontal="center" vertical="center"/>
    </xf>
    <xf numFmtId="49" fontId="1" fillId="9" borderId="7" xfId="0" applyNumberFormat="1" applyFont="1" applyFill="1" applyBorder="1" applyAlignment="1">
      <alignment horizontal="center" vertical="center"/>
    </xf>
    <xf numFmtId="0" fontId="1" fillId="9" borderId="7" xfId="0" applyFont="1" applyFill="1" applyBorder="1" applyAlignment="1">
      <alignment horizontal="center" vertical="center" wrapText="1"/>
    </xf>
    <xf numFmtId="0" fontId="4" fillId="0" borderId="7" xfId="0" applyFont="1" applyBorder="1" applyAlignment="1">
      <alignment horizontal="center" vertical="center"/>
    </xf>
    <xf numFmtId="0" fontId="4" fillId="0" borderId="7" xfId="0" applyFont="1" applyBorder="1" applyAlignment="1">
      <alignment horizontal="center" vertical="center" wrapText="1"/>
    </xf>
    <xf numFmtId="0" fontId="1" fillId="7" borderId="7" xfId="0" applyFont="1" applyFill="1" applyBorder="1" applyAlignment="1">
      <alignment horizontal="center" vertical="center"/>
    </xf>
    <xf numFmtId="49" fontId="1" fillId="7" borderId="7" xfId="0" applyNumberFormat="1" applyFont="1" applyFill="1" applyBorder="1" applyAlignment="1">
      <alignment horizontal="center" vertical="center"/>
    </xf>
    <xf numFmtId="0" fontId="1" fillId="7" borderId="7" xfId="0" applyFont="1" applyFill="1" applyBorder="1" applyAlignment="1">
      <alignment horizontal="center" vertical="center" wrapText="1"/>
    </xf>
    <xf numFmtId="49" fontId="4" fillId="0" borderId="7" xfId="0" applyNumberFormat="1" applyFont="1" applyBorder="1" applyAlignment="1">
      <alignment horizontal="center" vertical="center"/>
    </xf>
    <xf numFmtId="0" fontId="18" fillId="7" borderId="7" xfId="0" applyFont="1" applyFill="1" applyBorder="1" applyAlignment="1">
      <alignment horizontal="center" vertical="center"/>
    </xf>
    <xf numFmtId="0" fontId="2" fillId="7" borderId="7" xfId="0" applyFont="1" applyFill="1" applyBorder="1" applyAlignment="1">
      <alignment horizontal="center" vertical="center" wrapText="1"/>
    </xf>
    <xf numFmtId="0" fontId="2" fillId="0" borderId="7" xfId="0" applyFont="1" applyBorder="1" applyAlignment="1">
      <alignment horizontal="center" vertical="center"/>
    </xf>
    <xf numFmtId="0" fontId="2" fillId="7" borderId="7" xfId="0" applyFont="1" applyFill="1" applyBorder="1" applyAlignment="1">
      <alignment horizontal="center" vertical="center"/>
    </xf>
    <xf numFmtId="0" fontId="4" fillId="7" borderId="7" xfId="0" applyFont="1" applyFill="1" applyBorder="1" applyAlignment="1">
      <alignment horizontal="center" vertical="center"/>
    </xf>
    <xf numFmtId="49" fontId="4" fillId="7" borderId="7" xfId="0" applyNumberFormat="1" applyFont="1" applyFill="1" applyBorder="1" applyAlignment="1">
      <alignment horizontal="center" vertical="center"/>
    </xf>
    <xf numFmtId="0" fontId="4" fillId="7" borderId="7" xfId="0" applyFont="1" applyFill="1" applyBorder="1" applyAlignment="1">
      <alignment horizontal="center" vertical="center" wrapText="1"/>
    </xf>
    <xf numFmtId="0" fontId="1" fillId="0" borderId="7" xfId="0" applyFont="1" applyFill="1" applyBorder="1" applyAlignment="1">
      <alignment horizontal="center" vertical="center" wrapText="1"/>
    </xf>
    <xf numFmtId="0" fontId="4" fillId="9" borderId="7" xfId="0" applyFont="1" applyFill="1" applyBorder="1" applyAlignment="1">
      <alignment horizontal="center" vertical="center"/>
    </xf>
    <xf numFmtId="49" fontId="4" fillId="9" borderId="7" xfId="0" applyNumberFormat="1" applyFont="1" applyFill="1" applyBorder="1" applyAlignment="1">
      <alignment horizontal="center" vertical="center"/>
    </xf>
    <xf numFmtId="0" fontId="4" fillId="9" borderId="7" xfId="0" applyFont="1" applyFill="1" applyBorder="1" applyAlignment="1">
      <alignment horizontal="center" vertical="center" wrapText="1"/>
    </xf>
    <xf numFmtId="0" fontId="5" fillId="0" borderId="7" xfId="0" applyFont="1" applyFill="1" applyBorder="1" applyAlignment="1">
      <alignment horizontal="center" vertical="center"/>
    </xf>
    <xf numFmtId="0" fontId="2" fillId="0" borderId="7" xfId="0" applyFont="1" applyBorder="1" applyAlignment="1">
      <alignment horizontal="center" vertical="center" wrapText="1"/>
    </xf>
    <xf numFmtId="0" fontId="4" fillId="0" borderId="7" xfId="0" applyFont="1" applyFill="1" applyBorder="1" applyAlignment="1">
      <alignment horizontal="center" vertical="center" wrapText="1"/>
    </xf>
    <xf numFmtId="0" fontId="2" fillId="0" borderId="7" xfId="0" applyFont="1" applyFill="1" applyBorder="1" applyAlignment="1">
      <alignment horizontal="center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3" Type="http://schemas.openxmlformats.org/officeDocument/2006/relationships/sharedStrings" Target="sharedStrings.xml"/><Relationship Id="rId22" Type="http://schemas.openxmlformats.org/officeDocument/2006/relationships/styles" Target="styles.xml"/><Relationship Id="rId21" Type="http://schemas.openxmlformats.org/officeDocument/2006/relationships/theme" Target="theme/theme1.xml"/><Relationship Id="rId20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73.png"/><Relationship Id="rId1" Type="http://schemas.openxmlformats.org/officeDocument/2006/relationships/image" Target="../media/image72.png"/></Relationships>
</file>

<file path=xl/drawings/_rels/drawing11.xml.rels><?xml version="1.0" encoding="UTF-8" standalone="yes"?>
<Relationships xmlns="http://schemas.openxmlformats.org/package/2006/relationships"><Relationship Id="rId9" Type="http://schemas.openxmlformats.org/officeDocument/2006/relationships/image" Target="../media/image82.png"/><Relationship Id="rId8" Type="http://schemas.openxmlformats.org/officeDocument/2006/relationships/image" Target="../media/image81.png"/><Relationship Id="rId7" Type="http://schemas.openxmlformats.org/officeDocument/2006/relationships/image" Target="../media/image80.pn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1" Type="http://schemas.openxmlformats.org/officeDocument/2006/relationships/image" Target="../media/image84.png"/><Relationship Id="rId10" Type="http://schemas.openxmlformats.org/officeDocument/2006/relationships/image" Target="../media/image83.png"/><Relationship Id="rId1" Type="http://schemas.openxmlformats.org/officeDocument/2006/relationships/image" Target="../media/image74.png"/></Relationships>
</file>

<file path=xl/drawings/_rels/drawing12.xml.rels><?xml version="1.0" encoding="UTF-8" standalone="yes"?>
<Relationships xmlns="http://schemas.openxmlformats.org/package/2006/relationships"><Relationship Id="rId9" Type="http://schemas.openxmlformats.org/officeDocument/2006/relationships/image" Target="../media/image93.png"/><Relationship Id="rId8" Type="http://schemas.openxmlformats.org/officeDocument/2006/relationships/image" Target="../media/image92.png"/><Relationship Id="rId7" Type="http://schemas.openxmlformats.org/officeDocument/2006/relationships/image" Target="../media/image91.png"/><Relationship Id="rId6" Type="http://schemas.openxmlformats.org/officeDocument/2006/relationships/image" Target="../media/image90.png"/><Relationship Id="rId5" Type="http://schemas.openxmlformats.org/officeDocument/2006/relationships/image" Target="../media/image89.png"/><Relationship Id="rId4" Type="http://schemas.openxmlformats.org/officeDocument/2006/relationships/image" Target="../media/image88.png"/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4" Type="http://schemas.openxmlformats.org/officeDocument/2006/relationships/image" Target="../media/image98.png"/><Relationship Id="rId13" Type="http://schemas.openxmlformats.org/officeDocument/2006/relationships/image" Target="../media/image97.png"/><Relationship Id="rId12" Type="http://schemas.openxmlformats.org/officeDocument/2006/relationships/image" Target="../media/image96.png"/><Relationship Id="rId11" Type="http://schemas.openxmlformats.org/officeDocument/2006/relationships/image" Target="../media/image95.png"/><Relationship Id="rId10" Type="http://schemas.openxmlformats.org/officeDocument/2006/relationships/image" Target="../media/image94.png"/><Relationship Id="rId1" Type="http://schemas.openxmlformats.org/officeDocument/2006/relationships/image" Target="../media/image85.png"/></Relationships>
</file>

<file path=xl/drawings/_rels/drawing13.xml.rels><?xml version="1.0" encoding="UTF-8" standalone="yes"?>
<Relationships xmlns="http://schemas.openxmlformats.org/package/2006/relationships"><Relationship Id="rId9" Type="http://schemas.openxmlformats.org/officeDocument/2006/relationships/image" Target="../media/image107.png"/><Relationship Id="rId8" Type="http://schemas.openxmlformats.org/officeDocument/2006/relationships/image" Target="../media/image106.png"/><Relationship Id="rId7" Type="http://schemas.openxmlformats.org/officeDocument/2006/relationships/image" Target="../media/image105.png"/><Relationship Id="rId6" Type="http://schemas.openxmlformats.org/officeDocument/2006/relationships/image" Target="../media/image104.png"/><Relationship Id="rId5" Type="http://schemas.openxmlformats.org/officeDocument/2006/relationships/image" Target="../media/image103.png"/><Relationship Id="rId4" Type="http://schemas.openxmlformats.org/officeDocument/2006/relationships/image" Target="../media/image102.png"/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2" Type="http://schemas.openxmlformats.org/officeDocument/2006/relationships/image" Target="../media/image110.png"/><Relationship Id="rId11" Type="http://schemas.openxmlformats.org/officeDocument/2006/relationships/image" Target="../media/image109.png"/><Relationship Id="rId10" Type="http://schemas.openxmlformats.org/officeDocument/2006/relationships/image" Target="../media/image108.png"/><Relationship Id="rId1" Type="http://schemas.openxmlformats.org/officeDocument/2006/relationships/image" Target="../media/image99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8.png"/><Relationship Id="rId8" Type="http://schemas.openxmlformats.org/officeDocument/2006/relationships/image" Target="../media/image17.png"/><Relationship Id="rId7" Type="http://schemas.openxmlformats.org/officeDocument/2006/relationships/image" Target="../media/image16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4" Type="http://schemas.openxmlformats.org/officeDocument/2006/relationships/image" Target="../media/image13.png"/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0" Type="http://schemas.openxmlformats.org/officeDocument/2006/relationships/image" Target="../media/image19.png"/><Relationship Id="rId1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4.xml.rels><?xml version="1.0" encoding="UTF-8" standalone="yes"?>
<Relationships xmlns="http://schemas.openxmlformats.org/package/2006/relationships"><Relationship Id="rId4" Type="http://schemas.openxmlformats.org/officeDocument/2006/relationships/image" Target="../media/image29.png"/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5.xml.rels><?xml version="1.0" encoding="UTF-8" standalone="yes"?>
<Relationships xmlns="http://schemas.openxmlformats.org/package/2006/relationships"><Relationship Id="rId7" Type="http://schemas.openxmlformats.org/officeDocument/2006/relationships/image" Target="../media/image36.png"/><Relationship Id="rId6" Type="http://schemas.openxmlformats.org/officeDocument/2006/relationships/image" Target="../media/image35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6.xml.rels><?xml version="1.0" encoding="UTF-8" standalone="yes"?>
<Relationships xmlns="http://schemas.openxmlformats.org/package/2006/relationships"><Relationship Id="rId4" Type="http://schemas.openxmlformats.org/officeDocument/2006/relationships/image" Target="../media/image40.png"/><Relationship Id="rId3" Type="http://schemas.openxmlformats.org/officeDocument/2006/relationships/image" Target="../media/image39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/Relationships>
</file>

<file path=xl/drawings/_rels/drawing7.xml.rels><?xml version="1.0" encoding="UTF-8" standalone="yes"?>
<Relationships xmlns="http://schemas.openxmlformats.org/package/2006/relationships"><Relationship Id="rId9" Type="http://schemas.openxmlformats.org/officeDocument/2006/relationships/image" Target="../media/image49.png"/><Relationship Id="rId8" Type="http://schemas.openxmlformats.org/officeDocument/2006/relationships/image" Target="../media/image48.png"/><Relationship Id="rId7" Type="http://schemas.openxmlformats.org/officeDocument/2006/relationships/image" Target="../media/image47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2" Type="http://schemas.openxmlformats.org/officeDocument/2006/relationships/image" Target="../media/image52.png"/><Relationship Id="rId11" Type="http://schemas.openxmlformats.org/officeDocument/2006/relationships/image" Target="../media/image51.png"/><Relationship Id="rId10" Type="http://schemas.openxmlformats.org/officeDocument/2006/relationships/image" Target="../media/image50.png"/><Relationship Id="rId1" Type="http://schemas.openxmlformats.org/officeDocument/2006/relationships/image" Target="../media/image41.png"/></Relationships>
</file>

<file path=xl/drawings/_rels/drawing8.xml.rels><?xml version="1.0" encoding="UTF-8" standalone="yes"?>
<Relationships xmlns="http://schemas.openxmlformats.org/package/2006/relationships"><Relationship Id="rId9" Type="http://schemas.openxmlformats.org/officeDocument/2006/relationships/image" Target="../media/image61.png"/><Relationship Id="rId8" Type="http://schemas.openxmlformats.org/officeDocument/2006/relationships/image" Target="../media/image60.png"/><Relationship Id="rId7" Type="http://schemas.openxmlformats.org/officeDocument/2006/relationships/image" Target="../media/image59.png"/><Relationship Id="rId6" Type="http://schemas.openxmlformats.org/officeDocument/2006/relationships/image" Target="../media/image58.png"/><Relationship Id="rId5" Type="http://schemas.openxmlformats.org/officeDocument/2006/relationships/image" Target="../media/image57.png"/><Relationship Id="rId4" Type="http://schemas.openxmlformats.org/officeDocument/2006/relationships/image" Target="../media/image56.png"/><Relationship Id="rId3" Type="http://schemas.openxmlformats.org/officeDocument/2006/relationships/image" Target="../media/image55.png"/><Relationship Id="rId2" Type="http://schemas.openxmlformats.org/officeDocument/2006/relationships/image" Target="../media/image54.png"/><Relationship Id="rId10" Type="http://schemas.openxmlformats.org/officeDocument/2006/relationships/image" Target="../media/image62.png"/><Relationship Id="rId1" Type="http://schemas.openxmlformats.org/officeDocument/2006/relationships/image" Target="../media/image53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71.png"/><Relationship Id="rId8" Type="http://schemas.openxmlformats.org/officeDocument/2006/relationships/image" Target="../media/image70.png"/><Relationship Id="rId7" Type="http://schemas.openxmlformats.org/officeDocument/2006/relationships/image" Target="../media/image69.png"/><Relationship Id="rId6" Type="http://schemas.openxmlformats.org/officeDocument/2006/relationships/image" Target="../media/image68.png"/><Relationship Id="rId5" Type="http://schemas.openxmlformats.org/officeDocument/2006/relationships/image" Target="../media/image67.png"/><Relationship Id="rId4" Type="http://schemas.openxmlformats.org/officeDocument/2006/relationships/image" Target="../media/image66.png"/><Relationship Id="rId3" Type="http://schemas.openxmlformats.org/officeDocument/2006/relationships/image" Target="../media/image65.png"/><Relationship Id="rId2" Type="http://schemas.openxmlformats.org/officeDocument/2006/relationships/image" Target="../media/image64.png"/><Relationship Id="rId1" Type="http://schemas.openxmlformats.org/officeDocument/2006/relationships/image" Target="../media/image63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6350</xdr:colOff>
      <xdr:row>20</xdr:row>
      <xdr:rowOff>39370</xdr:rowOff>
    </xdr:from>
    <xdr:to>
      <xdr:col>24</xdr:col>
      <xdr:colOff>349250</xdr:colOff>
      <xdr:row>40</xdr:row>
      <xdr:rowOff>121920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67420" y="3633470"/>
          <a:ext cx="6457950" cy="3638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277495</xdr:colOff>
      <xdr:row>19</xdr:row>
      <xdr:rowOff>174625</xdr:rowOff>
    </xdr:from>
    <xdr:to>
      <xdr:col>13</xdr:col>
      <xdr:colOff>170815</xdr:colOff>
      <xdr:row>39</xdr:row>
      <xdr:rowOff>55245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77495" y="3590925"/>
          <a:ext cx="7842885" cy="3436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118110</xdr:colOff>
      <xdr:row>46</xdr:row>
      <xdr:rowOff>13335</xdr:rowOff>
    </xdr:from>
    <xdr:to>
      <xdr:col>25</xdr:col>
      <xdr:colOff>27305</xdr:colOff>
      <xdr:row>59</xdr:row>
      <xdr:rowOff>45085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8679180" y="8230235"/>
          <a:ext cx="6635750" cy="2343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283210</xdr:colOff>
      <xdr:row>45</xdr:row>
      <xdr:rowOff>64135</xdr:rowOff>
    </xdr:from>
    <xdr:to>
      <xdr:col>7</xdr:col>
      <xdr:colOff>349250</xdr:colOff>
      <xdr:row>62</xdr:row>
      <xdr:rowOff>97790</xdr:rowOff>
    </xdr:to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83210" y="8103235"/>
          <a:ext cx="4346575" cy="30562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259715</xdr:colOff>
      <xdr:row>19</xdr:row>
      <xdr:rowOff>42545</xdr:rowOff>
    </xdr:from>
    <xdr:to>
      <xdr:col>41</xdr:col>
      <xdr:colOff>601980</xdr:colOff>
      <xdr:row>39</xdr:row>
      <xdr:rowOff>108585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7993360" y="3458845"/>
          <a:ext cx="7680325" cy="3622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43</xdr:col>
      <xdr:colOff>58420</xdr:colOff>
      <xdr:row>19</xdr:row>
      <xdr:rowOff>58420</xdr:rowOff>
    </xdr:from>
    <xdr:to>
      <xdr:col>54</xdr:col>
      <xdr:colOff>215265</xdr:colOff>
      <xdr:row>39</xdr:row>
      <xdr:rowOff>121920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6353135" y="3474720"/>
          <a:ext cx="6883400" cy="3619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43</xdr:col>
      <xdr:colOff>95250</xdr:colOff>
      <xdr:row>40</xdr:row>
      <xdr:rowOff>58420</xdr:rowOff>
    </xdr:from>
    <xdr:to>
      <xdr:col>54</xdr:col>
      <xdr:colOff>212725</xdr:colOff>
      <xdr:row>58</xdr:row>
      <xdr:rowOff>1905</xdr:rowOff>
    </xdr:to>
    <xdr:pic>
      <xdr:nvPicPr>
        <xdr:cNvPr id="11" name="图片 1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6389965" y="7208520"/>
          <a:ext cx="6844030" cy="3143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43</xdr:col>
      <xdr:colOff>101600</xdr:colOff>
      <xdr:row>58</xdr:row>
      <xdr:rowOff>102235</xdr:rowOff>
    </xdr:from>
    <xdr:to>
      <xdr:col>49</xdr:col>
      <xdr:colOff>338455</xdr:colOff>
      <xdr:row>77</xdr:row>
      <xdr:rowOff>167005</xdr:rowOff>
    </xdr:to>
    <xdr:pic>
      <xdr:nvPicPr>
        <xdr:cNvPr id="12" name="图片 11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6396315" y="10452735"/>
          <a:ext cx="3905885" cy="3442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49</xdr:col>
      <xdr:colOff>431800</xdr:colOff>
      <xdr:row>60</xdr:row>
      <xdr:rowOff>57785</xdr:rowOff>
    </xdr:from>
    <xdr:to>
      <xdr:col>57</xdr:col>
      <xdr:colOff>28575</xdr:colOff>
      <xdr:row>69</xdr:row>
      <xdr:rowOff>27305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30395545" y="10763885"/>
          <a:ext cx="4488815" cy="15697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5</xdr:row>
      <xdr:rowOff>0</xdr:rowOff>
    </xdr:from>
    <xdr:to>
      <xdr:col>23</xdr:col>
      <xdr:colOff>245110</xdr:colOff>
      <xdr:row>17</xdr:row>
      <xdr:rowOff>57785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314305" y="1095375"/>
          <a:ext cx="5748655" cy="2191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5</xdr:row>
      <xdr:rowOff>0</xdr:rowOff>
    </xdr:from>
    <xdr:to>
      <xdr:col>12</xdr:col>
      <xdr:colOff>691515</xdr:colOff>
      <xdr:row>17</xdr:row>
      <xdr:rowOff>95885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0" y="1095375"/>
          <a:ext cx="9227185" cy="22294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146050</xdr:colOff>
      <xdr:row>29</xdr:row>
      <xdr:rowOff>12065</xdr:rowOff>
    </xdr:from>
    <xdr:to>
      <xdr:col>22</xdr:col>
      <xdr:colOff>455295</xdr:colOff>
      <xdr:row>42</xdr:row>
      <xdr:rowOff>59690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578465" y="5374640"/>
          <a:ext cx="5201285" cy="2359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147955</xdr:colOff>
      <xdr:row>28</xdr:row>
      <xdr:rowOff>168275</xdr:rowOff>
    </xdr:from>
    <xdr:to>
      <xdr:col>9</xdr:col>
      <xdr:colOff>490220</xdr:colOff>
      <xdr:row>43</xdr:row>
      <xdr:rowOff>18415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7955" y="5353050"/>
          <a:ext cx="7049770" cy="2517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128270</xdr:colOff>
      <xdr:row>46</xdr:row>
      <xdr:rowOff>19685</xdr:rowOff>
    </xdr:from>
    <xdr:to>
      <xdr:col>22</xdr:col>
      <xdr:colOff>365125</xdr:colOff>
      <xdr:row>59</xdr:row>
      <xdr:rowOff>10160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560685" y="8404860"/>
          <a:ext cx="5128895" cy="2301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212725</xdr:colOff>
      <xdr:row>28</xdr:row>
      <xdr:rowOff>155575</xdr:rowOff>
    </xdr:from>
    <xdr:to>
      <xdr:col>39</xdr:col>
      <xdr:colOff>548005</xdr:colOff>
      <xdr:row>46</xdr:row>
      <xdr:rowOff>151765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9817715" y="5340350"/>
          <a:ext cx="6450330" cy="3196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46</xdr:row>
      <xdr:rowOff>0</xdr:rowOff>
    </xdr:from>
    <xdr:to>
      <xdr:col>9</xdr:col>
      <xdr:colOff>307975</xdr:colOff>
      <xdr:row>63</xdr:row>
      <xdr:rowOff>85090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0" y="8385175"/>
          <a:ext cx="7009130" cy="3107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1270</xdr:colOff>
      <xdr:row>70</xdr:row>
      <xdr:rowOff>86360</xdr:rowOff>
    </xdr:from>
    <xdr:to>
      <xdr:col>9</xdr:col>
      <xdr:colOff>5715</xdr:colOff>
      <xdr:row>83</xdr:row>
      <xdr:rowOff>162560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70" y="12738735"/>
          <a:ext cx="6711950" cy="2387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8255</xdr:colOff>
      <xdr:row>84</xdr:row>
      <xdr:rowOff>172085</xdr:rowOff>
    </xdr:from>
    <xdr:to>
      <xdr:col>6</xdr:col>
      <xdr:colOff>512445</xdr:colOff>
      <xdr:row>106</xdr:row>
      <xdr:rowOff>115570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255" y="15313660"/>
          <a:ext cx="4565650" cy="3855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109</xdr:row>
      <xdr:rowOff>177165</xdr:rowOff>
    </xdr:from>
    <xdr:to>
      <xdr:col>7</xdr:col>
      <xdr:colOff>560070</xdr:colOff>
      <xdr:row>130</xdr:row>
      <xdr:rowOff>161290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350" y="19763740"/>
          <a:ext cx="5497195" cy="3717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881380</xdr:colOff>
      <xdr:row>109</xdr:row>
      <xdr:rowOff>177165</xdr:rowOff>
    </xdr:from>
    <xdr:to>
      <xdr:col>12</xdr:col>
      <xdr:colOff>1035050</xdr:colOff>
      <xdr:row>129</xdr:row>
      <xdr:rowOff>59055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824855" y="19763740"/>
          <a:ext cx="3752215" cy="3437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120650</xdr:colOff>
      <xdr:row>86</xdr:row>
      <xdr:rowOff>8255</xdr:rowOff>
    </xdr:from>
    <xdr:to>
      <xdr:col>16</xdr:col>
      <xdr:colOff>419735</xdr:colOff>
      <xdr:row>105</xdr:row>
      <xdr:rowOff>18415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662670" y="15505430"/>
          <a:ext cx="3412490" cy="3388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18</xdr:col>
      <xdr:colOff>483235</xdr:colOff>
      <xdr:row>85</xdr:row>
      <xdr:rowOff>50800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542020" y="12830175"/>
          <a:ext cx="4819650" cy="25400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185420</xdr:colOff>
      <xdr:row>18</xdr:row>
      <xdr:rowOff>6985</xdr:rowOff>
    </xdr:from>
    <xdr:to>
      <xdr:col>21</xdr:col>
      <xdr:colOff>195580</xdr:colOff>
      <xdr:row>32</xdr:row>
      <xdr:rowOff>101600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748010" y="3413760"/>
          <a:ext cx="4290695" cy="2583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27305</xdr:colOff>
      <xdr:row>18</xdr:row>
      <xdr:rowOff>94615</xdr:rowOff>
    </xdr:from>
    <xdr:to>
      <xdr:col>37</xdr:col>
      <xdr:colOff>607060</xdr:colOff>
      <xdr:row>29</xdr:row>
      <xdr:rowOff>107315</xdr:rowOff>
    </xdr:to>
    <xdr:pic>
      <xdr:nvPicPr>
        <xdr:cNvPr id="6" name="图片 5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762470" y="3501390"/>
          <a:ext cx="5471795" cy="1968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18</xdr:row>
      <xdr:rowOff>0</xdr:rowOff>
    </xdr:from>
    <xdr:to>
      <xdr:col>10</xdr:col>
      <xdr:colOff>403860</xdr:colOff>
      <xdr:row>30</xdr:row>
      <xdr:rowOff>157480</xdr:rowOff>
    </xdr:to>
    <xdr:pic>
      <xdr:nvPicPr>
        <xdr:cNvPr id="7" name="图片 6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0" y="3406775"/>
          <a:ext cx="8082915" cy="2291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319405</xdr:colOff>
      <xdr:row>64</xdr:row>
      <xdr:rowOff>172720</xdr:rowOff>
    </xdr:from>
    <xdr:to>
      <xdr:col>5</xdr:col>
      <xdr:colOff>62865</xdr:colOff>
      <xdr:row>79</xdr:row>
      <xdr:rowOff>17780</xdr:rowOff>
    </xdr:to>
    <xdr:pic>
      <xdr:nvPicPr>
        <xdr:cNvPr id="8" name="图片 7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19405" y="11758295"/>
          <a:ext cx="3429000" cy="2512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193040</xdr:colOff>
      <xdr:row>56</xdr:row>
      <xdr:rowOff>11430</xdr:rowOff>
    </xdr:from>
    <xdr:to>
      <xdr:col>5</xdr:col>
      <xdr:colOff>257175</xdr:colOff>
      <xdr:row>64</xdr:row>
      <xdr:rowOff>3175</xdr:rowOff>
    </xdr:to>
    <xdr:pic>
      <xdr:nvPicPr>
        <xdr:cNvPr id="9" name="图片 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93040" y="10174605"/>
          <a:ext cx="3749675" cy="1414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200025</xdr:colOff>
      <xdr:row>88</xdr:row>
      <xdr:rowOff>18415</xdr:rowOff>
    </xdr:from>
    <xdr:to>
      <xdr:col>5</xdr:col>
      <xdr:colOff>488315</xdr:colOff>
      <xdr:row>103</xdr:row>
      <xdr:rowOff>32385</xdr:rowOff>
    </xdr:to>
    <xdr:pic>
      <xdr:nvPicPr>
        <xdr:cNvPr id="10" name="图片 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0025" y="15871190"/>
          <a:ext cx="3973830" cy="2680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255270</xdr:colOff>
      <xdr:row>104</xdr:row>
      <xdr:rowOff>146685</xdr:rowOff>
    </xdr:from>
    <xdr:to>
      <xdr:col>5</xdr:col>
      <xdr:colOff>384175</xdr:colOff>
      <xdr:row>123</xdr:row>
      <xdr:rowOff>48895</xdr:rowOff>
    </xdr:to>
    <xdr:pic>
      <xdr:nvPicPr>
        <xdr:cNvPr id="12" name="图片 11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255270" y="18844260"/>
          <a:ext cx="3814445" cy="3280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180340</xdr:colOff>
      <xdr:row>35</xdr:row>
      <xdr:rowOff>41275</xdr:rowOff>
    </xdr:from>
    <xdr:to>
      <xdr:col>20</xdr:col>
      <xdr:colOff>269875</xdr:colOff>
      <xdr:row>52</xdr:row>
      <xdr:rowOff>36830</xdr:rowOff>
    </xdr:to>
    <xdr:pic>
      <xdr:nvPicPr>
        <xdr:cNvPr id="13" name="图片 1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0742930" y="6470650"/>
          <a:ext cx="3758565" cy="3018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607060</xdr:colOff>
      <xdr:row>35</xdr:row>
      <xdr:rowOff>20955</xdr:rowOff>
    </xdr:from>
    <xdr:to>
      <xdr:col>37</xdr:col>
      <xdr:colOff>513715</xdr:colOff>
      <xdr:row>44</xdr:row>
      <xdr:rowOff>123825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9730720" y="6450330"/>
          <a:ext cx="5410200" cy="17030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51435</xdr:colOff>
      <xdr:row>34</xdr:row>
      <xdr:rowOff>49530</xdr:rowOff>
    </xdr:from>
    <xdr:to>
      <xdr:col>10</xdr:col>
      <xdr:colOff>298450</xdr:colOff>
      <xdr:row>46</xdr:row>
      <xdr:rowOff>115570</xdr:rowOff>
    </xdr:to>
    <xdr:pic>
      <xdr:nvPicPr>
        <xdr:cNvPr id="15" name="图片 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1435" y="6301105"/>
          <a:ext cx="7932420" cy="2199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278130</xdr:colOff>
      <xdr:row>66</xdr:row>
      <xdr:rowOff>129540</xdr:rowOff>
    </xdr:from>
    <xdr:to>
      <xdr:col>11</xdr:col>
      <xdr:colOff>14605</xdr:colOff>
      <xdr:row>79</xdr:row>
      <xdr:rowOff>143510</xdr:rowOff>
    </xdr:to>
    <xdr:pic>
      <xdr:nvPicPr>
        <xdr:cNvPr id="16" name="图片 1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5588000" y="12070715"/>
          <a:ext cx="2723515" cy="23253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172085</xdr:colOff>
      <xdr:row>56</xdr:row>
      <xdr:rowOff>39370</xdr:rowOff>
    </xdr:from>
    <xdr:to>
      <xdr:col>11</xdr:col>
      <xdr:colOff>429260</xdr:colOff>
      <xdr:row>65</xdr:row>
      <xdr:rowOff>169545</xdr:rowOff>
    </xdr:to>
    <xdr:pic>
      <xdr:nvPicPr>
        <xdr:cNvPr id="17" name="图片 1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5481955" y="10202545"/>
          <a:ext cx="3244215" cy="1730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45720</xdr:colOff>
      <xdr:row>88</xdr:row>
      <xdr:rowOff>100965</xdr:rowOff>
    </xdr:from>
    <xdr:to>
      <xdr:col>11</xdr:col>
      <xdr:colOff>22225</xdr:colOff>
      <xdr:row>105</xdr:row>
      <xdr:rowOff>107950</xdr:rowOff>
    </xdr:to>
    <xdr:pic>
      <xdr:nvPicPr>
        <xdr:cNvPr id="18" name="图片 17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5355590" y="15953740"/>
          <a:ext cx="2963545" cy="3029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22225</xdr:colOff>
      <xdr:row>107</xdr:row>
      <xdr:rowOff>57785</xdr:rowOff>
    </xdr:from>
    <xdr:to>
      <xdr:col>11</xdr:col>
      <xdr:colOff>146685</xdr:colOff>
      <xdr:row>123</xdr:row>
      <xdr:rowOff>162560</xdr:rowOff>
    </xdr:to>
    <xdr:pic>
      <xdr:nvPicPr>
        <xdr:cNvPr id="19" name="图片 18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5332095" y="19288760"/>
          <a:ext cx="3111500" cy="29495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176530</xdr:colOff>
      <xdr:row>24</xdr:row>
      <xdr:rowOff>168910</xdr:rowOff>
    </xdr:from>
    <xdr:to>
      <xdr:col>19</xdr:col>
      <xdr:colOff>387985</xdr:colOff>
      <xdr:row>39</xdr:row>
      <xdr:rowOff>146685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500995" y="4642485"/>
          <a:ext cx="3268980" cy="2644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43815</xdr:colOff>
      <xdr:row>25</xdr:row>
      <xdr:rowOff>109855</xdr:rowOff>
    </xdr:from>
    <xdr:to>
      <xdr:col>39</xdr:col>
      <xdr:colOff>318135</xdr:colOff>
      <xdr:row>38</xdr:row>
      <xdr:rowOff>43815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9540855" y="4761230"/>
          <a:ext cx="6389370" cy="2245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149225</xdr:colOff>
      <xdr:row>25</xdr:row>
      <xdr:rowOff>34290</xdr:rowOff>
    </xdr:from>
    <xdr:to>
      <xdr:col>11</xdr:col>
      <xdr:colOff>362585</xdr:colOff>
      <xdr:row>39</xdr:row>
      <xdr:rowOff>95885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9225" y="4685665"/>
          <a:ext cx="8199120" cy="2550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163195</xdr:colOff>
      <xdr:row>75</xdr:row>
      <xdr:rowOff>173990</xdr:rowOff>
    </xdr:from>
    <xdr:to>
      <xdr:col>3</xdr:col>
      <xdr:colOff>689610</xdr:colOff>
      <xdr:row>89</xdr:row>
      <xdr:rowOff>3175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3195" y="13715365"/>
          <a:ext cx="2360930" cy="2318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73660</xdr:colOff>
      <xdr:row>67</xdr:row>
      <xdr:rowOff>72390</xdr:rowOff>
    </xdr:from>
    <xdr:to>
      <xdr:col>4</xdr:col>
      <xdr:colOff>431800</xdr:colOff>
      <xdr:row>75</xdr:row>
      <xdr:rowOff>143510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73660" y="12191365"/>
          <a:ext cx="2934970" cy="1493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177800</xdr:colOff>
      <xdr:row>94</xdr:row>
      <xdr:rowOff>5715</xdr:rowOff>
    </xdr:from>
    <xdr:to>
      <xdr:col>4</xdr:col>
      <xdr:colOff>596265</xdr:colOff>
      <xdr:row>112</xdr:row>
      <xdr:rowOff>96520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77800" y="16925290"/>
          <a:ext cx="2995295" cy="3291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177800</xdr:colOff>
      <xdr:row>112</xdr:row>
      <xdr:rowOff>161290</xdr:rowOff>
    </xdr:from>
    <xdr:to>
      <xdr:col>5</xdr:col>
      <xdr:colOff>201930</xdr:colOff>
      <xdr:row>130</xdr:row>
      <xdr:rowOff>131445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77800" y="20281265"/>
          <a:ext cx="3343275" cy="3170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162560</xdr:colOff>
      <xdr:row>41</xdr:row>
      <xdr:rowOff>172720</xdr:rowOff>
    </xdr:from>
    <xdr:to>
      <xdr:col>39</xdr:col>
      <xdr:colOff>348615</xdr:colOff>
      <xdr:row>58</xdr:row>
      <xdr:rowOff>135255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9659600" y="7668895"/>
          <a:ext cx="6301105" cy="2985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662305</xdr:colOff>
      <xdr:row>78</xdr:row>
      <xdr:rowOff>6985</xdr:rowOff>
    </xdr:from>
    <xdr:to>
      <xdr:col>9</xdr:col>
      <xdr:colOff>139700</xdr:colOff>
      <xdr:row>89</xdr:row>
      <xdr:rowOff>142875</xdr:rowOff>
    </xdr:to>
    <xdr:pic>
      <xdr:nvPicPr>
        <xdr:cNvPr id="14" name="图片 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4723765" y="14081760"/>
          <a:ext cx="2123440" cy="20916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746125</xdr:colOff>
      <xdr:row>66</xdr:row>
      <xdr:rowOff>68580</xdr:rowOff>
    </xdr:from>
    <xdr:to>
      <xdr:col>11</xdr:col>
      <xdr:colOff>537845</xdr:colOff>
      <xdr:row>77</xdr:row>
      <xdr:rowOff>61595</xdr:rowOff>
    </xdr:to>
    <xdr:pic>
      <xdr:nvPicPr>
        <xdr:cNvPr id="15" name="图片 14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4807585" y="12009755"/>
          <a:ext cx="3716020" cy="1948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180975</xdr:colOff>
      <xdr:row>44</xdr:row>
      <xdr:rowOff>48895</xdr:rowOff>
    </xdr:from>
    <xdr:to>
      <xdr:col>20</xdr:col>
      <xdr:colOff>281940</xdr:colOff>
      <xdr:row>63</xdr:row>
      <xdr:rowOff>57150</xdr:rowOff>
    </xdr:to>
    <xdr:pic>
      <xdr:nvPicPr>
        <xdr:cNvPr id="16" name="图片 1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505440" y="8078470"/>
          <a:ext cx="3769995" cy="3386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42</xdr:row>
      <xdr:rowOff>167640</xdr:rowOff>
    </xdr:from>
    <xdr:to>
      <xdr:col>11</xdr:col>
      <xdr:colOff>139065</xdr:colOff>
      <xdr:row>61</xdr:row>
      <xdr:rowOff>175895</xdr:rowOff>
    </xdr:to>
    <xdr:pic>
      <xdr:nvPicPr>
        <xdr:cNvPr id="17" name="图片 16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350" y="7841615"/>
          <a:ext cx="8118475" cy="338645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29</xdr:col>
      <xdr:colOff>501015</xdr:colOff>
      <xdr:row>26</xdr:row>
      <xdr:rowOff>93345</xdr:rowOff>
    </xdr:from>
    <xdr:to>
      <xdr:col>39</xdr:col>
      <xdr:colOff>36195</xdr:colOff>
      <xdr:row>51</xdr:row>
      <xdr:rowOff>19050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522315" y="4754245"/>
          <a:ext cx="5650230" cy="4370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446405</xdr:colOff>
      <xdr:row>13</xdr:row>
      <xdr:rowOff>93980</xdr:rowOff>
    </xdr:from>
    <xdr:to>
      <xdr:col>36</xdr:col>
      <xdr:colOff>273050</xdr:colOff>
      <xdr:row>26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8467705" y="2443480"/>
          <a:ext cx="4107180" cy="2309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238125</xdr:colOff>
      <xdr:row>15</xdr:row>
      <xdr:rowOff>35560</xdr:rowOff>
    </xdr:from>
    <xdr:to>
      <xdr:col>19</xdr:col>
      <xdr:colOff>215900</xdr:colOff>
      <xdr:row>24</xdr:row>
      <xdr:rowOff>163195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086850" y="2740660"/>
          <a:ext cx="3035300" cy="1727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46355</xdr:colOff>
      <xdr:row>30</xdr:row>
      <xdr:rowOff>38100</xdr:rowOff>
    </xdr:from>
    <xdr:to>
      <xdr:col>6</xdr:col>
      <xdr:colOff>207645</xdr:colOff>
      <xdr:row>37</xdr:row>
      <xdr:rowOff>69215</xdr:rowOff>
    </xdr:to>
    <xdr:pic>
      <xdr:nvPicPr>
        <xdr:cNvPr id="7" name="图片 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6355" y="5410200"/>
          <a:ext cx="4117975" cy="1275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41</xdr:row>
      <xdr:rowOff>44450</xdr:rowOff>
    </xdr:from>
    <xdr:to>
      <xdr:col>10</xdr:col>
      <xdr:colOff>17780</xdr:colOff>
      <xdr:row>54</xdr:row>
      <xdr:rowOff>120650</xdr:rowOff>
    </xdr:to>
    <xdr:pic>
      <xdr:nvPicPr>
        <xdr:cNvPr id="8" name="图片 7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35" y="7372350"/>
          <a:ext cx="6419850" cy="2387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609600</xdr:colOff>
      <xdr:row>41</xdr:row>
      <xdr:rowOff>38100</xdr:rowOff>
    </xdr:from>
    <xdr:to>
      <xdr:col>16</xdr:col>
      <xdr:colOff>373380</xdr:colOff>
      <xdr:row>59</xdr:row>
      <xdr:rowOff>86995</xdr:rowOff>
    </xdr:to>
    <xdr:pic>
      <xdr:nvPicPr>
        <xdr:cNvPr id="9" name="图片 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7012305" y="7366000"/>
          <a:ext cx="3432810" cy="3249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16510</xdr:colOff>
      <xdr:row>15</xdr:row>
      <xdr:rowOff>146050</xdr:rowOff>
    </xdr:from>
    <xdr:to>
      <xdr:col>10</xdr:col>
      <xdr:colOff>432435</xdr:colOff>
      <xdr:row>26</xdr:row>
      <xdr:rowOff>153035</xdr:rowOff>
    </xdr:to>
    <xdr:pic>
      <xdr:nvPicPr>
        <xdr:cNvPr id="5" name="图片 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6510" y="2851150"/>
          <a:ext cx="6818630" cy="1962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594995</xdr:colOff>
      <xdr:row>67</xdr:row>
      <xdr:rowOff>66040</xdr:rowOff>
    </xdr:from>
    <xdr:to>
      <xdr:col>16</xdr:col>
      <xdr:colOff>367665</xdr:colOff>
      <xdr:row>85</xdr:row>
      <xdr:rowOff>20955</xdr:rowOff>
    </xdr:to>
    <xdr:pic>
      <xdr:nvPicPr>
        <xdr:cNvPr id="6" name="图片 5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997700" y="12016740"/>
          <a:ext cx="3441700" cy="3155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7</xdr:col>
      <xdr:colOff>295910</xdr:colOff>
      <xdr:row>84</xdr:row>
      <xdr:rowOff>38100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0" y="12306300"/>
          <a:ext cx="4864100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19050</xdr:colOff>
      <xdr:row>15</xdr:row>
      <xdr:rowOff>34925</xdr:rowOff>
    </xdr:from>
    <xdr:to>
      <xdr:col>25</xdr:col>
      <xdr:colOff>259080</xdr:colOff>
      <xdr:row>28</xdr:row>
      <xdr:rowOff>48260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148310" y="2740025"/>
          <a:ext cx="2686050" cy="23247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30480</xdr:colOff>
      <xdr:row>246</xdr:row>
      <xdr:rowOff>102235</xdr:rowOff>
    </xdr:from>
    <xdr:to>
      <xdr:col>11</xdr:col>
      <xdr:colOff>49530</xdr:colOff>
      <xdr:row>268</xdr:row>
      <xdr:rowOff>171450</xdr:rowOff>
    </xdr:to>
    <xdr:pic>
      <xdr:nvPicPr>
        <xdr:cNvPr id="12" name="图片 1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0480" y="43879135"/>
          <a:ext cx="6876415" cy="3980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271</xdr:row>
      <xdr:rowOff>96520</xdr:rowOff>
    </xdr:from>
    <xdr:to>
      <xdr:col>19</xdr:col>
      <xdr:colOff>470535</xdr:colOff>
      <xdr:row>304</xdr:row>
      <xdr:rowOff>121920</xdr:rowOff>
    </xdr:to>
    <xdr:pic>
      <xdr:nvPicPr>
        <xdr:cNvPr id="20" name="图片 19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48318420"/>
          <a:ext cx="12219305" cy="5892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34</xdr:row>
      <xdr:rowOff>177165</xdr:rowOff>
    </xdr:from>
    <xdr:to>
      <xdr:col>10</xdr:col>
      <xdr:colOff>193675</xdr:colOff>
      <xdr:row>48</xdr:row>
      <xdr:rowOff>12065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6260465"/>
          <a:ext cx="6438900" cy="2324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543560</xdr:colOff>
      <xdr:row>35</xdr:row>
      <xdr:rowOff>49530</xdr:rowOff>
    </xdr:from>
    <xdr:to>
      <xdr:col>15</xdr:col>
      <xdr:colOff>550545</xdr:colOff>
      <xdr:row>49</xdr:row>
      <xdr:rowOff>134620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789420" y="6310630"/>
          <a:ext cx="3064510" cy="2574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97790</xdr:colOff>
      <xdr:row>9</xdr:row>
      <xdr:rowOff>38100</xdr:rowOff>
    </xdr:from>
    <xdr:to>
      <xdr:col>21</xdr:col>
      <xdr:colOff>102870</xdr:colOff>
      <xdr:row>31</xdr:row>
      <xdr:rowOff>40005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789670" y="1676400"/>
          <a:ext cx="4285615" cy="39135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165100</xdr:colOff>
      <xdr:row>8</xdr:row>
      <xdr:rowOff>32385</xdr:rowOff>
    </xdr:from>
    <xdr:to>
      <xdr:col>13</xdr:col>
      <xdr:colOff>74295</xdr:colOff>
      <xdr:row>20</xdr:row>
      <xdr:rowOff>148590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65100" y="1492885"/>
          <a:ext cx="7989570" cy="22498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0</xdr:colOff>
      <xdr:row>13</xdr:row>
      <xdr:rowOff>0</xdr:rowOff>
    </xdr:from>
    <xdr:to>
      <xdr:col>23</xdr:col>
      <xdr:colOff>344805</xdr:colOff>
      <xdr:row>33</xdr:row>
      <xdr:rowOff>146050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70620" y="2349500"/>
          <a:ext cx="5848350" cy="3702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13</xdr:row>
      <xdr:rowOff>27940</xdr:rowOff>
    </xdr:from>
    <xdr:to>
      <xdr:col>12</xdr:col>
      <xdr:colOff>258445</xdr:colOff>
      <xdr:row>26</xdr:row>
      <xdr:rowOff>5080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" y="2377440"/>
          <a:ext cx="7805420" cy="2288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53</xdr:row>
      <xdr:rowOff>12700</xdr:rowOff>
    </xdr:from>
    <xdr:to>
      <xdr:col>10</xdr:col>
      <xdr:colOff>19685</xdr:colOff>
      <xdr:row>66</xdr:row>
      <xdr:rowOff>120650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" y="9474200"/>
          <a:ext cx="6343650" cy="2419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10</xdr:col>
      <xdr:colOff>438150</xdr:colOff>
      <xdr:row>46</xdr:row>
      <xdr:rowOff>20955</xdr:rowOff>
    </xdr:from>
    <xdr:to>
      <xdr:col>16</xdr:col>
      <xdr:colOff>350520</xdr:colOff>
      <xdr:row>62</xdr:row>
      <xdr:rowOff>110490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762750" y="8237855"/>
          <a:ext cx="3581400" cy="29343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594995</xdr:colOff>
      <xdr:row>23</xdr:row>
      <xdr:rowOff>10795</xdr:rowOff>
    </xdr:from>
    <xdr:to>
      <xdr:col>17</xdr:col>
      <xdr:colOff>519430</xdr:colOff>
      <xdr:row>30</xdr:row>
      <xdr:rowOff>161290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44560" y="4138295"/>
          <a:ext cx="2370455" cy="1395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11</xdr:col>
      <xdr:colOff>543560</xdr:colOff>
      <xdr:row>1</xdr:row>
      <xdr:rowOff>192405</xdr:rowOff>
    </xdr:from>
    <xdr:to>
      <xdr:col>22</xdr:col>
      <xdr:colOff>541655</xdr:colOff>
      <xdr:row>7</xdr:row>
      <xdr:rowOff>65405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270115" y="389255"/>
          <a:ext cx="6724650" cy="958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34925</xdr:colOff>
      <xdr:row>21</xdr:row>
      <xdr:rowOff>105410</xdr:rowOff>
    </xdr:from>
    <xdr:to>
      <xdr:col>42</xdr:col>
      <xdr:colOff>500380</xdr:colOff>
      <xdr:row>39</xdr:row>
      <xdr:rowOff>167640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7768570" y="3877310"/>
          <a:ext cx="8415020" cy="3262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559435</xdr:colOff>
      <xdr:row>23</xdr:row>
      <xdr:rowOff>6350</xdr:rowOff>
    </xdr:from>
    <xdr:to>
      <xdr:col>27</xdr:col>
      <xdr:colOff>451485</xdr:colOff>
      <xdr:row>42</xdr:row>
      <xdr:rowOff>19050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955020" y="4133850"/>
          <a:ext cx="6007100" cy="3390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15240</xdr:colOff>
      <xdr:row>23</xdr:row>
      <xdr:rowOff>59690</xdr:rowOff>
    </xdr:from>
    <xdr:to>
      <xdr:col>13</xdr:col>
      <xdr:colOff>379095</xdr:colOff>
      <xdr:row>39</xdr:row>
      <xdr:rowOff>22225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5240" y="4187190"/>
          <a:ext cx="8313420" cy="2807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54</xdr:row>
      <xdr:rowOff>0</xdr:rowOff>
    </xdr:from>
    <xdr:to>
      <xdr:col>6</xdr:col>
      <xdr:colOff>583565</xdr:colOff>
      <xdr:row>73</xdr:row>
      <xdr:rowOff>167005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0" y="9639300"/>
          <a:ext cx="4246245" cy="3545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0</xdr:colOff>
      <xdr:row>54</xdr:row>
      <xdr:rowOff>0</xdr:rowOff>
    </xdr:from>
    <xdr:to>
      <xdr:col>17</xdr:col>
      <xdr:colOff>57150</xdr:colOff>
      <xdr:row>67</xdr:row>
      <xdr:rowOff>38100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4280535" y="9639300"/>
          <a:ext cx="6172200" cy="23495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8255</xdr:colOff>
      <xdr:row>10</xdr:row>
      <xdr:rowOff>82550</xdr:rowOff>
    </xdr:from>
    <xdr:to>
      <xdr:col>20</xdr:col>
      <xdr:colOff>118110</xdr:colOff>
      <xdr:row>23</xdr:row>
      <xdr:rowOff>102235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69325" y="1898650"/>
          <a:ext cx="3778885" cy="2331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11</xdr:row>
      <xdr:rowOff>0</xdr:rowOff>
    </xdr:from>
    <xdr:to>
      <xdr:col>10</xdr:col>
      <xdr:colOff>24130</xdr:colOff>
      <xdr:row>20</xdr:row>
      <xdr:rowOff>102235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0" y="1993900"/>
          <a:ext cx="6132830" cy="1702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36</xdr:row>
      <xdr:rowOff>0</xdr:rowOff>
    </xdr:from>
    <xdr:to>
      <xdr:col>7</xdr:col>
      <xdr:colOff>306070</xdr:colOff>
      <xdr:row>45</xdr:row>
      <xdr:rowOff>153035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0" y="6438900"/>
          <a:ext cx="4580255" cy="175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36</xdr:row>
      <xdr:rowOff>0</xdr:rowOff>
    </xdr:from>
    <xdr:to>
      <xdr:col>12</xdr:col>
      <xdr:colOff>180975</xdr:colOff>
      <xdr:row>47</xdr:row>
      <xdr:rowOff>172085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892040" y="6438900"/>
          <a:ext cx="2626995" cy="212788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38100</xdr:colOff>
      <xdr:row>49</xdr:row>
      <xdr:rowOff>41275</xdr:rowOff>
    </xdr:from>
    <xdr:to>
      <xdr:col>22</xdr:col>
      <xdr:colOff>92710</xdr:colOff>
      <xdr:row>73</xdr:row>
      <xdr:rowOff>104775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649200" y="8802370"/>
          <a:ext cx="4857750" cy="4330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30</xdr:col>
      <xdr:colOff>193040</xdr:colOff>
      <xdr:row>48</xdr:row>
      <xdr:rowOff>175260</xdr:rowOff>
    </xdr:from>
    <xdr:to>
      <xdr:col>43</xdr:col>
      <xdr:colOff>142240</xdr:colOff>
      <xdr:row>67</xdr:row>
      <xdr:rowOff>3810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22499320" y="8758555"/>
          <a:ext cx="7898765" cy="320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15875</xdr:colOff>
      <xdr:row>48</xdr:row>
      <xdr:rowOff>40640</xdr:rowOff>
    </xdr:from>
    <xdr:to>
      <xdr:col>12</xdr:col>
      <xdr:colOff>262255</xdr:colOff>
      <xdr:row>70</xdr:row>
      <xdr:rowOff>46990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875" y="8623935"/>
          <a:ext cx="11022965" cy="3917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241300</xdr:colOff>
      <xdr:row>135</xdr:row>
      <xdr:rowOff>121285</xdr:rowOff>
    </xdr:from>
    <xdr:to>
      <xdr:col>5</xdr:col>
      <xdr:colOff>95250</xdr:colOff>
      <xdr:row>156</xdr:row>
      <xdr:rowOff>30480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241300" y="24173180"/>
          <a:ext cx="3818890" cy="3642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198755</xdr:colOff>
      <xdr:row>120</xdr:row>
      <xdr:rowOff>31750</xdr:rowOff>
    </xdr:from>
    <xdr:to>
      <xdr:col>6</xdr:col>
      <xdr:colOff>300355</xdr:colOff>
      <xdr:row>134</xdr:row>
      <xdr:rowOff>139700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98755" y="21416645"/>
          <a:ext cx="4895850" cy="2597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27940</xdr:colOff>
      <xdr:row>163</xdr:row>
      <xdr:rowOff>95885</xdr:rowOff>
    </xdr:from>
    <xdr:to>
      <xdr:col>6</xdr:col>
      <xdr:colOff>205740</xdr:colOff>
      <xdr:row>188</xdr:row>
      <xdr:rowOff>57785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7940" y="29126180"/>
          <a:ext cx="4972050" cy="4406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91440</xdr:colOff>
      <xdr:row>189</xdr:row>
      <xdr:rowOff>8890</xdr:rowOff>
    </xdr:from>
    <xdr:to>
      <xdr:col>6</xdr:col>
      <xdr:colOff>85090</xdr:colOff>
      <xdr:row>214</xdr:row>
      <xdr:rowOff>142240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1440" y="33661985"/>
          <a:ext cx="4787900" cy="4578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0</xdr:colOff>
      <xdr:row>77</xdr:row>
      <xdr:rowOff>0</xdr:rowOff>
    </xdr:from>
    <xdr:to>
      <xdr:col>22</xdr:col>
      <xdr:colOff>130810</xdr:colOff>
      <xdr:row>101</xdr:row>
      <xdr:rowOff>38100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2611100" y="13739495"/>
          <a:ext cx="4933950" cy="430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30</xdr:col>
      <xdr:colOff>322580</xdr:colOff>
      <xdr:row>70</xdr:row>
      <xdr:rowOff>23495</xdr:rowOff>
    </xdr:from>
    <xdr:to>
      <xdr:col>43</xdr:col>
      <xdr:colOff>40005</xdr:colOff>
      <xdr:row>112</xdr:row>
      <xdr:rowOff>23495</xdr:rowOff>
    </xdr:to>
    <xdr:pic>
      <xdr:nvPicPr>
        <xdr:cNvPr id="10" name="图片 9" descr="Rplot13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2628860" y="12518390"/>
          <a:ext cx="7666990" cy="7467600"/>
        </a:xfrm>
        <a:prstGeom prst="rect">
          <a:avLst/>
        </a:prstGeom>
      </xdr:spPr>
    </xdr:pic>
    <xdr:clientData/>
  </xdr:twoCellAnchor>
  <xdr:twoCellAnchor editAs="oneCell">
    <xdr:from>
      <xdr:col>0</xdr:col>
      <xdr:colOff>323215</xdr:colOff>
      <xdr:row>74</xdr:row>
      <xdr:rowOff>69850</xdr:rowOff>
    </xdr:from>
    <xdr:to>
      <xdr:col>7</xdr:col>
      <xdr:colOff>210185</xdr:colOff>
      <xdr:row>104</xdr:row>
      <xdr:rowOff>122555</xdr:rowOff>
    </xdr:to>
    <xdr:pic>
      <xdr:nvPicPr>
        <xdr:cNvPr id="11" name="图片 10" descr="Rplot1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323215" y="13275945"/>
          <a:ext cx="5510530" cy="538670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136</xdr:row>
      <xdr:rowOff>114300</xdr:rowOff>
    </xdr:from>
    <xdr:to>
      <xdr:col>11</xdr:col>
      <xdr:colOff>491490</xdr:colOff>
      <xdr:row>156</xdr:row>
      <xdr:rowOff>114935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rcRect b="4499"/>
        <a:stretch>
          <a:fillRect/>
        </a:stretch>
      </xdr:blipFill>
      <xdr:spPr>
        <a:xfrm>
          <a:off x="6787515" y="24343995"/>
          <a:ext cx="3869055" cy="355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0</xdr:colOff>
      <xdr:row>119</xdr:row>
      <xdr:rowOff>0</xdr:rowOff>
    </xdr:from>
    <xdr:to>
      <xdr:col>13</xdr:col>
      <xdr:colOff>234950</xdr:colOff>
      <xdr:row>133</xdr:row>
      <xdr:rowOff>127000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6758940" y="21207095"/>
          <a:ext cx="4864100" cy="2616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608965</xdr:colOff>
      <xdr:row>5</xdr:row>
      <xdr:rowOff>67310</xdr:rowOff>
    </xdr:from>
    <xdr:to>
      <xdr:col>22</xdr:col>
      <xdr:colOff>100965</xdr:colOff>
      <xdr:row>30</xdr:row>
      <xdr:rowOff>48260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533765" y="956310"/>
          <a:ext cx="4978400" cy="4425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7620</xdr:colOff>
      <xdr:row>5</xdr:row>
      <xdr:rowOff>123190</xdr:rowOff>
    </xdr:from>
    <xdr:to>
      <xdr:col>41</xdr:col>
      <xdr:colOff>481965</xdr:colOff>
      <xdr:row>19</xdr:row>
      <xdr:rowOff>111125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7686020" y="1012190"/>
          <a:ext cx="7789545" cy="2477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5</xdr:row>
      <xdr:rowOff>41275</xdr:rowOff>
    </xdr:from>
    <xdr:to>
      <xdr:col>12</xdr:col>
      <xdr:colOff>402590</xdr:colOff>
      <xdr:row>16</xdr:row>
      <xdr:rowOff>67945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6350" y="930275"/>
          <a:ext cx="7711440" cy="1982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0</xdr:colOff>
      <xdr:row>34</xdr:row>
      <xdr:rowOff>0</xdr:rowOff>
    </xdr:from>
    <xdr:to>
      <xdr:col>21</xdr:col>
      <xdr:colOff>542925</xdr:colOff>
      <xdr:row>58</xdr:row>
      <xdr:rowOff>86995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534400" y="6045200"/>
          <a:ext cx="4810125" cy="4354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88900</xdr:colOff>
      <xdr:row>23</xdr:row>
      <xdr:rowOff>112395</xdr:rowOff>
    </xdr:from>
    <xdr:to>
      <xdr:col>41</xdr:col>
      <xdr:colOff>567055</xdr:colOff>
      <xdr:row>49</xdr:row>
      <xdr:rowOff>42545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7767300" y="4201795"/>
          <a:ext cx="7793355" cy="45529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</xdr:colOff>
      <xdr:row>28</xdr:row>
      <xdr:rowOff>141605</xdr:rowOff>
    </xdr:from>
    <xdr:to>
      <xdr:col>12</xdr:col>
      <xdr:colOff>450215</xdr:colOff>
      <xdr:row>51</xdr:row>
      <xdr:rowOff>86360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35" y="5120005"/>
          <a:ext cx="7764780" cy="4034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64</xdr:row>
      <xdr:rowOff>95250</xdr:rowOff>
    </xdr:from>
    <xdr:to>
      <xdr:col>5</xdr:col>
      <xdr:colOff>88265</xdr:colOff>
      <xdr:row>80</xdr:row>
      <xdr:rowOff>151130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6350" y="11474450"/>
          <a:ext cx="3129915" cy="2900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0</xdr:colOff>
      <xdr:row>66</xdr:row>
      <xdr:rowOff>31115</xdr:rowOff>
    </xdr:from>
    <xdr:to>
      <xdr:col>12</xdr:col>
      <xdr:colOff>562610</xdr:colOff>
      <xdr:row>78</xdr:row>
      <xdr:rowOff>83820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3657600" y="11765915"/>
          <a:ext cx="4220210" cy="2186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10795</xdr:colOff>
      <xdr:row>92</xdr:row>
      <xdr:rowOff>13970</xdr:rowOff>
    </xdr:from>
    <xdr:to>
      <xdr:col>8</xdr:col>
      <xdr:colOff>112395</xdr:colOff>
      <xdr:row>117</xdr:row>
      <xdr:rowOff>45720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0795" y="16371570"/>
          <a:ext cx="4978400" cy="447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254000</xdr:colOff>
      <xdr:row>92</xdr:row>
      <xdr:rowOff>86995</xdr:rowOff>
    </xdr:from>
    <xdr:to>
      <xdr:col>14</xdr:col>
      <xdr:colOff>208280</xdr:colOff>
      <xdr:row>112</xdr:row>
      <xdr:rowOff>104775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5130800" y="16444595"/>
          <a:ext cx="3611880" cy="35737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43815</xdr:colOff>
      <xdr:row>12</xdr:row>
      <xdr:rowOff>42545</xdr:rowOff>
    </xdr:from>
    <xdr:to>
      <xdr:col>20</xdr:col>
      <xdr:colOff>567690</xdr:colOff>
      <xdr:row>23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436860" y="2382520"/>
          <a:ext cx="4192905" cy="2052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6350</xdr:colOff>
      <xdr:row>12</xdr:row>
      <xdr:rowOff>33655</xdr:rowOff>
    </xdr:from>
    <xdr:to>
      <xdr:col>11</xdr:col>
      <xdr:colOff>391795</xdr:colOff>
      <xdr:row>22</xdr:row>
      <xdr:rowOff>67945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350" y="2373630"/>
          <a:ext cx="8599805" cy="1812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506730</xdr:colOff>
      <xdr:row>44</xdr:row>
      <xdr:rowOff>23495</xdr:rowOff>
    </xdr:from>
    <xdr:to>
      <xdr:col>5</xdr:col>
      <xdr:colOff>571500</xdr:colOff>
      <xdr:row>53</xdr:row>
      <xdr:rowOff>12700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506730" y="8053070"/>
          <a:ext cx="3667760" cy="1589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554990</xdr:colOff>
      <xdr:row>53</xdr:row>
      <xdr:rowOff>113665</xdr:rowOff>
    </xdr:from>
    <xdr:to>
      <xdr:col>4</xdr:col>
      <xdr:colOff>728345</xdr:colOff>
      <xdr:row>68</xdr:row>
      <xdr:rowOff>32385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4990" y="9743440"/>
          <a:ext cx="3034030" cy="2585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71755</xdr:colOff>
      <xdr:row>27</xdr:row>
      <xdr:rowOff>40005</xdr:rowOff>
    </xdr:from>
    <xdr:to>
      <xdr:col>21</xdr:col>
      <xdr:colOff>102870</xdr:colOff>
      <xdr:row>41</xdr:row>
      <xdr:rowOff>138430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464800" y="5046980"/>
          <a:ext cx="4311650" cy="2587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20955</xdr:colOff>
      <xdr:row>26</xdr:row>
      <xdr:rowOff>12065</xdr:rowOff>
    </xdr:from>
    <xdr:to>
      <xdr:col>11</xdr:col>
      <xdr:colOff>351155</xdr:colOff>
      <xdr:row>37</xdr:row>
      <xdr:rowOff>17780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955" y="4841240"/>
          <a:ext cx="8544560" cy="1961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29</xdr:col>
      <xdr:colOff>102870</xdr:colOff>
      <xdr:row>12</xdr:row>
      <xdr:rowOff>28575</xdr:rowOff>
    </xdr:from>
    <xdr:to>
      <xdr:col>41</xdr:col>
      <xdr:colOff>407670</xdr:colOff>
      <xdr:row>22</xdr:row>
      <xdr:rowOff>24765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9668490" y="2368550"/>
          <a:ext cx="7642860" cy="1774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18415</xdr:colOff>
      <xdr:row>44</xdr:row>
      <xdr:rowOff>60960</xdr:rowOff>
    </xdr:from>
    <xdr:to>
      <xdr:col>12</xdr:col>
      <xdr:colOff>659130</xdr:colOff>
      <xdr:row>52</xdr:row>
      <xdr:rowOff>152400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245735" y="8090535"/>
          <a:ext cx="4239260" cy="1513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43180</xdr:colOff>
      <xdr:row>53</xdr:row>
      <xdr:rowOff>26035</xdr:rowOff>
    </xdr:from>
    <xdr:to>
      <xdr:col>11</xdr:col>
      <xdr:colOff>24130</xdr:colOff>
      <xdr:row>68</xdr:row>
      <xdr:rowOff>137160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5270500" y="9655810"/>
          <a:ext cx="2967990" cy="27781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\Users\haoji\Desktop\BIS_META\&#32435;&#20837;&#25991;&#29486;&#30340;&#22522;&#26412;&#29305;&#24449;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总基线特征"/>
      <sheetName val="患者类型"/>
    </sheetNames>
    <sheetDataSet>
      <sheetData sheetId="0"/>
      <sheetData sheetId="1">
        <row r="1">
          <cell r="A1" t="str">
            <v>Tong et al.</v>
          </cell>
          <cell r="B1" t="str">
            <v>接受全麻的人群</v>
          </cell>
        </row>
        <row r="2">
          <cell r="A2" t="str">
            <v>Bannister et al.</v>
          </cell>
          <cell r="B2" t="str">
            <v>腹股沟疝修补术（0-3y）/扁桃体切除术/腺样体切除术(3-18yr)</v>
          </cell>
        </row>
        <row r="3">
          <cell r="A3" t="str">
            <v>Wong et al.</v>
          </cell>
          <cell r="B3" t="str">
            <v>骨科膝关节或髋关节置换手术</v>
          </cell>
        </row>
        <row r="4">
          <cell r="A4" t="str">
            <v>Puri et al.</v>
          </cell>
          <cell r="B4" t="str">
            <v>状动脉移植术（CABG）或体外循环置换术（CPB）瓣膜置换术</v>
          </cell>
        </row>
        <row r="5">
          <cell r="A5" t="str">
            <v>Recart et al.</v>
          </cell>
          <cell r="B5" t="str">
            <v>腔镜普通手术</v>
          </cell>
        </row>
        <row r="6">
          <cell r="A6" t="str">
            <v>Myles et al.</v>
          </cell>
          <cell r="B6" t="str">
            <v>常规手术患者</v>
          </cell>
        </row>
        <row r="7">
          <cell r="A7" t="str">
            <v>Kreuer et al.</v>
          </cell>
          <cell r="B7" t="str">
            <v>小型骨科手术</v>
          </cell>
        </row>
        <row r="8">
          <cell r="A8" t="str">
            <v>Messieha et al.</v>
          </cell>
          <cell r="B8" t="str">
            <v>牙科康复治疗</v>
          </cell>
        </row>
        <row r="9">
          <cell r="A9" t="str">
            <v>Pavlin et al.</v>
          </cell>
          <cell r="B9" t="str">
            <v>接受全麻的人群</v>
          </cell>
        </row>
        <row r="10">
          <cell r="A10" t="str">
            <v>彭艺等</v>
          </cell>
          <cell r="B10" t="str">
            <v>消化内镜检查治疗的患者</v>
          </cell>
        </row>
        <row r="11">
          <cell r="A11" t="str">
            <v>Boztug et al.</v>
          </cell>
          <cell r="B11" t="str">
            <v>开颅手术</v>
          </cell>
        </row>
        <row r="12">
          <cell r="A12" t="str">
            <v>Zohar et al.</v>
          </cell>
          <cell r="B12" t="str">
            <v>选择性经尿道手术</v>
          </cell>
        </row>
        <row r="13">
          <cell r="A13" t="str">
            <v>Mayer et al.</v>
          </cell>
          <cell r="B13" t="str">
            <v>结肠手术</v>
          </cell>
        </row>
        <row r="14">
          <cell r="A14" t="str">
            <v>DeWitt</v>
          </cell>
          <cell r="B14" t="str">
            <v>全人群</v>
          </cell>
        </row>
        <row r="15">
          <cell r="A15" t="str">
            <v>Ibraheim et al.</v>
          </cell>
          <cell r="B15" t="str">
            <v>腹腔镜胃束带术的病态肥胖患者</v>
          </cell>
        </row>
        <row r="16">
          <cell r="A16" t="str">
            <v>杨宁</v>
          </cell>
          <cell r="B16" t="str">
            <v>肝功能不全患者</v>
          </cell>
        </row>
        <row r="17">
          <cell r="A17" t="str">
            <v>蒋亚峰等</v>
          </cell>
          <cell r="B17" t="str">
            <v>成人甲状腺次全切除手术患者</v>
          </cell>
        </row>
        <row r="18">
          <cell r="A18" t="str">
            <v>徐源</v>
          </cell>
          <cell r="B18" t="str">
            <v>功能性鼻内窥镜手术患者</v>
          </cell>
        </row>
        <row r="19">
          <cell r="A19" t="str">
            <v>李坤</v>
          </cell>
          <cell r="B19" t="str">
            <v>ERCP的患者</v>
          </cell>
        </row>
        <row r="20">
          <cell r="A20" t="str">
            <v>刘稚媛</v>
          </cell>
          <cell r="B20" t="str">
            <v>腹腔镜下胆囊切除手术的老年高血压患者</v>
          </cell>
        </row>
        <row r="21">
          <cell r="A21" t="str">
            <v>张伟</v>
          </cell>
          <cell r="B21" t="str">
            <v>高血压III期患者</v>
          </cell>
        </row>
        <row r="22">
          <cell r="A22" t="str">
            <v>王占天</v>
          </cell>
          <cell r="B22" t="str">
            <v>小儿扁桃体患者</v>
          </cell>
        </row>
        <row r="23">
          <cell r="A23" t="str">
            <v>陈金篆</v>
          </cell>
          <cell r="B23" t="str">
            <v>老年原发性高血压患者</v>
          </cell>
        </row>
        <row r="24">
          <cell r="A24" t="str">
            <v>沈艳喜</v>
          </cell>
          <cell r="B24" t="str">
            <v>小儿先天心病患者</v>
          </cell>
        </row>
        <row r="25">
          <cell r="A25" t="str">
            <v>吴刚</v>
          </cell>
          <cell r="B25" t="str">
            <v>后腹腔镜手术患者</v>
          </cell>
        </row>
        <row r="26">
          <cell r="A26" t="str">
            <v>Liao et al.</v>
          </cell>
          <cell r="B26" t="str">
            <v>泌尿外科手术</v>
          </cell>
        </row>
        <row r="27">
          <cell r="A27" t="str">
            <v>Zhang et al.</v>
          </cell>
          <cell r="B27" t="str">
            <v>接受全麻的人群</v>
          </cell>
        </row>
        <row r="28">
          <cell r="A28" t="str">
            <v>Mashour et al.</v>
          </cell>
          <cell r="B28" t="str">
            <v>接受全麻的人群</v>
          </cell>
        </row>
        <row r="29">
          <cell r="A29" t="str">
            <v>Persec et al.</v>
          </cell>
          <cell r="B29" t="str">
            <v>腹部大手术</v>
          </cell>
        </row>
        <row r="30">
          <cell r="A30" t="str">
            <v>Villafranca et al.</v>
          </cell>
          <cell r="B30" t="str">
            <v>心脏外科手术患者</v>
          </cell>
        </row>
        <row r="31">
          <cell r="A31" t="str">
            <v>刘忠玉</v>
          </cell>
          <cell r="B31" t="str">
            <v>妇科腹腔镜手术全麻患者</v>
          </cell>
        </row>
        <row r="32">
          <cell r="A32" t="str">
            <v>苏毅</v>
          </cell>
          <cell r="B32" t="str">
            <v>妇科腹腔镜手术患者</v>
          </cell>
        </row>
        <row r="33">
          <cell r="A33" t="str">
            <v>文伟名</v>
          </cell>
          <cell r="B33" t="str">
            <v>宫颈癌患者</v>
          </cell>
        </row>
        <row r="34">
          <cell r="A34" t="str">
            <v>陈琳</v>
          </cell>
          <cell r="B34" t="str">
            <v>老年患者上腹部手术</v>
          </cell>
        </row>
        <row r="35">
          <cell r="A35" t="str">
            <v>Chan et al.</v>
          </cell>
          <cell r="B35" t="str">
            <v>选择性大手术</v>
          </cell>
        </row>
        <row r="36">
          <cell r="A36" t="str">
            <v>Bresil et al.</v>
          </cell>
          <cell r="B36" t="str">
            <v>选择性耳鼻喉手术</v>
          </cell>
        </row>
        <row r="37">
          <cell r="A37" t="str">
            <v>田悦</v>
          </cell>
          <cell r="B37" t="str">
            <v>快通道开放性胃部手术患者</v>
          </cell>
        </row>
        <row r="38">
          <cell r="A38" t="str">
            <v>段静辉</v>
          </cell>
          <cell r="B38" t="str">
            <v>全麻下行上腹部手术的老年患者</v>
          </cell>
        </row>
        <row r="39">
          <cell r="A39" t="str">
            <v>Nitzschke et al.</v>
          </cell>
          <cell r="B39" t="str">
            <v>选择性泵上心脏手术患者</v>
          </cell>
        </row>
        <row r="40">
          <cell r="A40" t="str">
            <v>Fruchter et al.</v>
          </cell>
          <cell r="B40" t="str">
            <v>支气管镜检查</v>
          </cell>
        </row>
        <row r="41">
          <cell r="A41" t="str">
            <v>Guo et al</v>
          </cell>
          <cell r="B41" t="str">
            <v>膀胱切除术（&lt;1周）的严重烧伤患者</v>
          </cell>
        </row>
        <row r="42">
          <cell r="A42" t="str">
            <v>Sargin et al.</v>
          </cell>
          <cell r="B42" t="str">
            <v>全麻状态下接受牙科治疗/中度发育迟缓</v>
          </cell>
        </row>
        <row r="43">
          <cell r="A43" t="str">
            <v>姚莺</v>
          </cell>
          <cell r="B43" t="str">
            <v>无痛性宫腔镜下子宫内膜息肉电切术患者</v>
          </cell>
        </row>
        <row r="44">
          <cell r="A44" t="str">
            <v>蒋耀光</v>
          </cell>
          <cell r="B44" t="str">
            <v>斜视患儿</v>
          </cell>
        </row>
        <row r="45">
          <cell r="A45" t="str">
            <v>刘云青</v>
          </cell>
          <cell r="B45" t="str">
            <v>腹部腔镜手术患者</v>
          </cell>
        </row>
        <row r="46">
          <cell r="A46" t="str">
            <v>杜卫东</v>
          </cell>
          <cell r="B46" t="str">
            <v>小儿外科泌尿系手术患儿</v>
          </cell>
        </row>
        <row r="47">
          <cell r="A47" t="str">
            <v>姜蓉</v>
          </cell>
          <cell r="B47" t="str">
            <v>全凭静脉麻醉手术患者</v>
          </cell>
        </row>
        <row r="48">
          <cell r="A48" t="str">
            <v>齐金莲</v>
          </cell>
          <cell r="B48" t="str">
            <v>扁桃体手术患儿</v>
          </cell>
        </row>
        <row r="49">
          <cell r="A49" t="str">
            <v>孙占磊</v>
          </cell>
          <cell r="B49" t="str">
            <v>全麻下行腹部手术的老年患者</v>
          </cell>
        </row>
        <row r="50">
          <cell r="A50" t="str">
            <v>钱露露</v>
          </cell>
          <cell r="B50" t="str">
            <v>老年慢性贫血患者</v>
          </cell>
        </row>
        <row r="51">
          <cell r="A51" t="str">
            <v>张晓青</v>
          </cell>
          <cell r="B51" t="str">
            <v>胆道探查术患者</v>
          </cell>
        </row>
        <row r="52">
          <cell r="A52" t="str">
            <v>郝利娜</v>
          </cell>
          <cell r="B52" t="str">
            <v>前列腺癌老年患者</v>
          </cell>
        </row>
        <row r="53">
          <cell r="A53" t="str">
            <v>Zhou et al.</v>
          </cell>
          <cell r="B53" t="str">
            <v>结肠癌患者</v>
          </cell>
        </row>
        <row r="54">
          <cell r="A54" t="str">
            <v>Rusch et al.</v>
          </cell>
          <cell r="B54" t="str">
            <v>小型选择性手术</v>
          </cell>
        </row>
        <row r="55">
          <cell r="A55" t="str">
            <v>陈星曲</v>
          </cell>
          <cell r="B55" t="str">
            <v>全麻下行腹腔镜胃肠道手术的患者</v>
          </cell>
        </row>
        <row r="56">
          <cell r="A56" t="str">
            <v>范龙</v>
          </cell>
          <cell r="B56" t="str">
            <v>腹腔镜结直肠手术老年患者</v>
          </cell>
        </row>
        <row r="57">
          <cell r="A57" t="str">
            <v>吴志兰</v>
          </cell>
          <cell r="B57" t="str">
            <v>全麻术后老年患者</v>
          </cell>
        </row>
        <row r="58">
          <cell r="A58" t="str">
            <v>庞博</v>
          </cell>
          <cell r="B58" t="str">
            <v>全麻老年患者</v>
          </cell>
        </row>
        <row r="59">
          <cell r="A59" t="str">
            <v>张琦</v>
          </cell>
          <cell r="B59" t="str">
            <v>老年骨折手术患者</v>
          </cell>
        </row>
        <row r="60">
          <cell r="A60" t="str">
            <v>王芳茹</v>
          </cell>
          <cell r="B60" t="str">
            <v>全身麻醉患者</v>
          </cell>
        </row>
        <row r="61">
          <cell r="A61" t="str">
            <v>姜景卫</v>
          </cell>
          <cell r="B61" t="str">
            <v>老年腹腔镜手术患者</v>
          </cell>
        </row>
        <row r="62">
          <cell r="A62" t="str">
            <v>郑晓宁</v>
          </cell>
          <cell r="B62" t="str">
            <v>合并高血压，膝关节置换术的患者</v>
          </cell>
        </row>
        <row r="63">
          <cell r="A63" t="str">
            <v>叶阮昊</v>
          </cell>
          <cell r="B63" t="str">
            <v>全麻手术老年患者</v>
          </cell>
        </row>
        <row r="64">
          <cell r="A64" t="str">
            <v>高英超</v>
          </cell>
          <cell r="B64" t="str">
            <v>人流术患者</v>
          </cell>
        </row>
        <row r="65">
          <cell r="A65" t="str">
            <v>刘冰等</v>
          </cell>
          <cell r="B65" t="str">
            <v>甲状腺手术患者</v>
          </cell>
        </row>
        <row r="66">
          <cell r="A66" t="str">
            <v>范梅笑等</v>
          </cell>
          <cell r="B66" t="str">
            <v>腹腔手术老年患者</v>
          </cell>
        </row>
        <row r="67">
          <cell r="A67" t="str">
            <v>袁秀仪等</v>
          </cell>
          <cell r="B67" t="str">
            <v>腹腔镜治疗的妇科患者</v>
          </cell>
        </row>
        <row r="68">
          <cell r="A68" t="str">
            <v>桂强军等</v>
          </cell>
          <cell r="B68" t="str">
            <v>腹腔镜手术患儿</v>
          </cell>
        </row>
        <row r="69">
          <cell r="A69" t="str">
            <v>Mehmet et al.</v>
          </cell>
          <cell r="B69" t="str">
            <v>结肠镜检查患者</v>
          </cell>
        </row>
        <row r="70">
          <cell r="A70" t="str">
            <v>陈陈燕等</v>
          </cell>
          <cell r="B70" t="str">
            <v>老年骨科手术患者</v>
          </cell>
        </row>
        <row r="71">
          <cell r="A71" t="str">
            <v>张爱萍等</v>
          </cell>
          <cell r="B71" t="str">
            <v>ICU收治患者</v>
          </cell>
        </row>
        <row r="72">
          <cell r="A72" t="str">
            <v>陈新凯等</v>
          </cell>
          <cell r="B72" t="str">
            <v>腹腔镜胆囊切除术患者</v>
          </cell>
        </row>
        <row r="73">
          <cell r="A73" t="str">
            <v>李小莉</v>
          </cell>
          <cell r="B73" t="str">
            <v>腹腔镜手术患者</v>
          </cell>
        </row>
        <row r="74">
          <cell r="A74" t="str">
            <v>赖翠瑶</v>
          </cell>
          <cell r="B74" t="str">
            <v>NA</v>
          </cell>
        </row>
        <row r="75">
          <cell r="A75" t="str">
            <v>黄梁淘等</v>
          </cell>
          <cell r="B75" t="str">
            <v>麻醉手术老年患者</v>
          </cell>
        </row>
        <row r="76">
          <cell r="A76" t="str">
            <v>李其金等</v>
          </cell>
          <cell r="B76" t="str">
            <v>老年腹腔镜胆囊切除术患者</v>
          </cell>
        </row>
        <row r="77">
          <cell r="A77" t="str">
            <v>吴正文等</v>
          </cell>
          <cell r="B77" t="str">
            <v>腹腔镜手术患者</v>
          </cell>
        </row>
        <row r="78">
          <cell r="A78" t="str">
            <v>罗静</v>
          </cell>
          <cell r="B78" t="str">
            <v>老年骨折手术患者</v>
          </cell>
        </row>
        <row r="79">
          <cell r="A79" t="str">
            <v>陈伟涛</v>
          </cell>
          <cell r="B79" t="str">
            <v>腹腔镜胆囊切除术患者</v>
          </cell>
        </row>
        <row r="80">
          <cell r="A80" t="str">
            <v>肖尚龙等</v>
          </cell>
          <cell r="B80" t="str">
            <v>老年四肢骨折内固定患者</v>
          </cell>
        </row>
        <row r="81">
          <cell r="A81" t="str">
            <v>肖尚龙等</v>
          </cell>
          <cell r="B81" t="str">
            <v>老年四肢骨折内固定患者</v>
          </cell>
        </row>
        <row r="82">
          <cell r="A82" t="str">
            <v>邵路军</v>
          </cell>
          <cell r="B82" t="str">
            <v>耳鼻喉短小手术患者</v>
          </cell>
        </row>
        <row r="83">
          <cell r="A83" t="str">
            <v>Brown et al.</v>
          </cell>
          <cell r="B83" t="str">
            <v>腰椎手术</v>
          </cell>
        </row>
        <row r="84">
          <cell r="A84" t="str">
            <v>赵彩奕</v>
          </cell>
          <cell r="B84" t="str">
            <v>老年人</v>
          </cell>
        </row>
        <row r="85">
          <cell r="A85" t="str">
            <v>方锐伦等</v>
          </cell>
          <cell r="B85" t="str">
            <v>颅内动脉瘤夹毕术患者</v>
          </cell>
        </row>
        <row r="86">
          <cell r="A86" t="str">
            <v>耿莹等</v>
          </cell>
          <cell r="B86" t="str">
            <v>骨折手术患者</v>
          </cell>
        </row>
        <row r="87">
          <cell r="A87" t="str">
            <v>Assare et al.</v>
          </cell>
          <cell r="B87" t="str">
            <v>选择性关节镜手术患者</v>
          </cell>
        </row>
        <row r="88">
          <cell r="A88" t="str">
            <v>Bruhn et al.</v>
          </cell>
          <cell r="B88" t="str">
            <v>小型外科手术的成年患者</v>
          </cell>
        </row>
        <row r="89">
          <cell r="A89" t="str">
            <v>Ellerkmann et al.</v>
          </cell>
          <cell r="B89" t="str">
            <v>接受上肢或下肢区域麻醉手术患者</v>
          </cell>
        </row>
        <row r="90">
          <cell r="A90" t="str">
            <v>Guo et al.</v>
          </cell>
          <cell r="B90" t="str">
            <v>选择性焦痂切除术患者</v>
          </cell>
        </row>
        <row r="91">
          <cell r="A91" t="str">
            <v>Ibraheim et al</v>
          </cell>
          <cell r="B91" t="str">
            <v>病态肥胖患者</v>
          </cell>
        </row>
        <row r="92">
          <cell r="A92" t="str">
            <v>Kabukcu et al</v>
          </cell>
          <cell r="B92" t="str">
            <v>开放式心脏手术患者</v>
          </cell>
        </row>
        <row r="93">
          <cell r="A93" t="str">
            <v>Kamal et al.</v>
          </cell>
          <cell r="B93" t="str">
            <v>腹部外科手术患者</v>
          </cell>
        </row>
        <row r="94">
          <cell r="A94" t="str">
            <v>Kamali et al</v>
          </cell>
          <cell r="B94" t="str">
            <v>非紧急剖腹产手术患者</v>
          </cell>
        </row>
        <row r="95">
          <cell r="A95" t="str">
            <v>Karaca et al</v>
          </cell>
          <cell r="B95" t="str">
            <v>因脑室上肿块接受手术且被评为 ASA I 级或 II 级的患者</v>
          </cell>
        </row>
        <row r="96">
          <cell r="A96" t="str">
            <v>Kim et al.</v>
          </cell>
          <cell r="B96" t="str">
            <v>行择期冠状动脉旁路移植术的患者</v>
          </cell>
        </row>
        <row r="97">
          <cell r="A97" t="str">
            <v>Kreuer et al.</v>
          </cell>
          <cell r="B97" t="str">
            <v>小型骨科手术的成年患者</v>
          </cell>
        </row>
        <row r="98">
          <cell r="A98" t="str">
            <v>Luginbuhl et al.</v>
          </cell>
          <cell r="B98" t="str">
            <v>妇科手术的患者</v>
          </cell>
        </row>
        <row r="99">
          <cell r="A99" t="str">
            <v>Mozafari et al.</v>
          </cell>
          <cell r="B99" t="str">
            <v>选择性腹部手术患者</v>
          </cell>
        </row>
        <row r="100">
          <cell r="A100" t="str">
            <v>Myles et al.</v>
          </cell>
          <cell r="B100" t="str">
            <v>高危患者</v>
          </cell>
        </row>
        <row r="101">
          <cell r="A101" t="str">
            <v>Paventi et al.</v>
          </cell>
          <cell r="B101" t="str">
            <v>普通腹部手术患者</v>
          </cell>
        </row>
        <row r="102">
          <cell r="A102" t="str">
            <v>Puri  et al.</v>
          </cell>
          <cell r="B102" t="str">
            <v>接受瓣膜置换术或体外循环冠状动脉移植术的成年患者</v>
          </cell>
        </row>
        <row r="103">
          <cell r="A103" t="str">
            <v>Rahul et al.</v>
          </cell>
          <cell r="B103" t="str">
            <v>ASA I/II 级、在全身麻醉下接受择期手术的成年患者</v>
          </cell>
        </row>
        <row r="104">
          <cell r="A104" t="str">
            <v>Recart et al.</v>
          </cell>
          <cell r="B104" t="str">
            <v>腹腔镜普通外科手术患者</v>
          </cell>
        </row>
        <row r="105">
          <cell r="A105" t="str">
            <v>Song et al.</v>
          </cell>
          <cell r="B105" t="str">
            <v>腹腔镜输卵管结扎术患者</v>
          </cell>
        </row>
        <row r="106">
          <cell r="A106" t="str">
            <v>Sudhakaran et al.</v>
          </cell>
          <cell r="B106" t="str">
            <v>腰椎外科手术患者</v>
          </cell>
        </row>
        <row r="107">
          <cell r="A107" t="str">
            <v>White et al.</v>
          </cell>
          <cell r="B107" t="str">
            <v>妇科腹腔镜手术患者</v>
          </cell>
        </row>
        <row r="108">
          <cell r="A108" t="str">
            <v>Wong et al.</v>
          </cell>
          <cell r="B108" t="str">
            <v>选择性矫形膝关节或髋关节置换术的老年患者</v>
          </cell>
        </row>
        <row r="109">
          <cell r="A109" t="str">
            <v>Zhang et al.</v>
          </cell>
          <cell r="B109" t="str">
            <v>烧伤切除术 + 皮肤成形术患者</v>
          </cell>
        </row>
        <row r="110">
          <cell r="A110" t="str">
            <v>Zohar et al.</v>
          </cell>
          <cell r="B110" t="str">
            <v>短期选择性经尿道外科手术老年患者</v>
          </cell>
        </row>
        <row r="111">
          <cell r="A111" t="str">
            <v>Basar et al.</v>
          </cell>
          <cell r="B111" t="str">
            <v>开放式腹部手术患者</v>
          </cell>
        </row>
        <row r="112">
          <cell r="A112" t="str">
            <v>Boztug et al.</v>
          </cell>
          <cell r="B112" t="str">
            <v>脑室上开颅术患者</v>
          </cell>
        </row>
        <row r="113">
          <cell r="A113" t="str">
            <v>Gan et al.</v>
          </cell>
          <cell r="B113" t="str">
            <v>普通外科手术患者</v>
          </cell>
        </row>
        <row r="114">
          <cell r="A114" t="str">
            <v>Georgakis et al.</v>
          </cell>
          <cell r="B114" t="str">
            <v>静脉曲张外科手术患者</v>
          </cell>
        </row>
        <row r="115">
          <cell r="A115" t="str">
            <v>Khoshrang et al.</v>
          </cell>
          <cell r="B115" t="str">
            <v>开放性肾脏手术患者</v>
          </cell>
        </row>
        <row r="116">
          <cell r="A116" t="str">
            <v>Nelskyla et al.</v>
          </cell>
          <cell r="B116" t="str">
            <v>妇科腹腔镜手术患者</v>
          </cell>
        </row>
        <row r="117">
          <cell r="A117" t="str">
            <v>Payas et al.</v>
          </cell>
          <cell r="B117" t="str">
            <v>选择性开腹胆囊切除术患者</v>
          </cell>
        </row>
        <row r="118">
          <cell r="A118" t="str">
            <v>Raksakietisak et al.</v>
          </cell>
          <cell r="B118" t="str">
            <v>脊柱外科手术患者</v>
          </cell>
        </row>
      </sheetData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comments" Target="../comments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K95"/>
  <sheetViews>
    <sheetView zoomScale="105" zoomScaleNormal="105" workbookViewId="0">
      <selection activeCell="A22" sqref="A22:G22"/>
    </sheetView>
  </sheetViews>
  <sheetFormatPr defaultColWidth="8.72727272727273" defaultRowHeight="14"/>
  <cols>
    <col min="1" max="1" width="5.19090909090909" style="1" customWidth="1"/>
    <col min="2" max="2" width="13.5272727272727" style="1" customWidth="1"/>
    <col min="3" max="3" width="6.57272727272727" customWidth="1"/>
    <col min="4" max="5" width="8.72727272727273" style="1" customWidth="1"/>
    <col min="6" max="6" width="8.72727272727273" style="133" customWidth="1"/>
    <col min="7" max="7" width="33.3272727272727" style="134" customWidth="1"/>
    <col min="8" max="8" width="6.66363636363636" style="134" customWidth="1"/>
    <col min="9" max="9" width="6.31818181818182" style="1" customWidth="1"/>
    <col min="10" max="10" width="6.49090909090909" style="1" customWidth="1"/>
    <col min="11" max="11" width="49.5090909090909" style="134" customWidth="1"/>
  </cols>
  <sheetData>
    <row r="1" ht="28" spans="1:11">
      <c r="A1" s="116" t="s">
        <v>0</v>
      </c>
      <c r="B1" s="115" t="s">
        <v>1</v>
      </c>
      <c r="C1" s="135" t="s">
        <v>2</v>
      </c>
      <c r="D1" s="115" t="s">
        <v>3</v>
      </c>
      <c r="E1" s="115" t="s">
        <v>4</v>
      </c>
      <c r="F1" s="117" t="s">
        <v>5</v>
      </c>
      <c r="G1" s="135" t="s">
        <v>6</v>
      </c>
      <c r="H1" s="135" t="s">
        <v>7</v>
      </c>
      <c r="I1" s="116" t="s">
        <v>8</v>
      </c>
      <c r="J1" s="115" t="s">
        <v>9</v>
      </c>
      <c r="K1" s="135" t="s">
        <v>10</v>
      </c>
    </row>
    <row r="2" spans="1:11">
      <c r="A2" s="136">
        <v>5</v>
      </c>
      <c r="B2" s="136" t="s">
        <v>11</v>
      </c>
      <c r="C2" s="136">
        <v>2002</v>
      </c>
      <c r="D2" s="136" t="s">
        <v>12</v>
      </c>
      <c r="E2" s="136" t="s">
        <v>13</v>
      </c>
      <c r="F2" s="137" t="s">
        <v>14</v>
      </c>
      <c r="G2" s="138" t="str">
        <f>VLOOKUP(B2,[1]患者类型!$A$1:$B$118,2,0)</f>
        <v>选择性关节镜手术患者</v>
      </c>
      <c r="H2" s="138">
        <v>40</v>
      </c>
      <c r="I2" s="136">
        <v>20</v>
      </c>
      <c r="J2" s="136">
        <v>20</v>
      </c>
      <c r="K2" s="138" t="s">
        <v>15</v>
      </c>
    </row>
    <row r="3" ht="28" spans="1:11">
      <c r="A3" s="139">
        <v>2</v>
      </c>
      <c r="B3" s="139" t="s">
        <v>16</v>
      </c>
      <c r="C3" s="139">
        <v>2001</v>
      </c>
      <c r="D3" s="140" t="s">
        <v>17</v>
      </c>
      <c r="E3" s="139" t="s">
        <v>13</v>
      </c>
      <c r="F3" s="141" t="s">
        <v>18</v>
      </c>
      <c r="G3" s="142" t="str">
        <f>VLOOKUP(B3,[1]患者类型!$A$1:$B$118,2,0)</f>
        <v>腹股沟疝修补术（0-3y）/扁桃体切除术/腺样体切除术(3-18yr)</v>
      </c>
      <c r="H3" s="142">
        <v>202</v>
      </c>
      <c r="I3" s="139">
        <v>97</v>
      </c>
      <c r="J3" s="139">
        <v>105</v>
      </c>
      <c r="K3" s="142" t="s">
        <v>19</v>
      </c>
    </row>
    <row r="4" spans="1:11">
      <c r="A4" s="136">
        <v>9</v>
      </c>
      <c r="B4" s="143" t="s">
        <v>20</v>
      </c>
      <c r="C4" s="143">
        <v>2003</v>
      </c>
      <c r="D4" s="136" t="s">
        <v>21</v>
      </c>
      <c r="E4" s="136" t="s">
        <v>13</v>
      </c>
      <c r="F4" s="137" t="s">
        <v>22</v>
      </c>
      <c r="G4" s="138" t="str">
        <f>VLOOKUP(B4,[1]患者类型!$A$1:$B$118,2,0)</f>
        <v>开放式腹部手术患者</v>
      </c>
      <c r="H4" s="144">
        <v>60</v>
      </c>
      <c r="I4" s="143">
        <v>30</v>
      </c>
      <c r="J4" s="143">
        <v>30</v>
      </c>
      <c r="K4" s="138" t="s">
        <v>23</v>
      </c>
    </row>
    <row r="5" ht="28" spans="1:11">
      <c r="A5" s="136">
        <v>17</v>
      </c>
      <c r="B5" s="136" t="s">
        <v>24</v>
      </c>
      <c r="C5" s="136">
        <v>2006</v>
      </c>
      <c r="D5" s="136" t="s">
        <v>21</v>
      </c>
      <c r="E5" s="136" t="s">
        <v>13</v>
      </c>
      <c r="F5" s="137" t="s">
        <v>25</v>
      </c>
      <c r="G5" s="138" t="str">
        <f>VLOOKUP(B5,[1]患者类型!$A$1:$B$118,2,0)</f>
        <v>开颅手术</v>
      </c>
      <c r="H5" s="138">
        <f>I5+J5</f>
        <v>47</v>
      </c>
      <c r="I5" s="136">
        <v>24</v>
      </c>
      <c r="J5" s="136">
        <v>23</v>
      </c>
      <c r="K5" s="138" t="s">
        <v>26</v>
      </c>
    </row>
    <row r="6" spans="1:11">
      <c r="A6" s="136">
        <v>42</v>
      </c>
      <c r="B6" s="136" t="s">
        <v>27</v>
      </c>
      <c r="C6" s="136">
        <v>2013</v>
      </c>
      <c r="D6" s="136" t="s">
        <v>28</v>
      </c>
      <c r="E6" s="136" t="s">
        <v>13</v>
      </c>
      <c r="F6" s="137" t="s">
        <v>29</v>
      </c>
      <c r="G6" s="138" t="str">
        <f>VLOOKUP(B6,[1]患者类型!$A$1:$B$118,2,0)</f>
        <v>选择性耳鼻喉手术</v>
      </c>
      <c r="H6" s="138">
        <f>I6+J6</f>
        <v>157</v>
      </c>
      <c r="I6" s="136">
        <v>79</v>
      </c>
      <c r="J6" s="136">
        <v>78</v>
      </c>
      <c r="K6" s="138" t="s">
        <v>30</v>
      </c>
    </row>
    <row r="7" ht="28" spans="1:11">
      <c r="A7" s="145">
        <v>92</v>
      </c>
      <c r="B7" s="145" t="s">
        <v>31</v>
      </c>
      <c r="C7" s="145">
        <v>2021</v>
      </c>
      <c r="D7" s="145" t="s">
        <v>32</v>
      </c>
      <c r="E7" s="145" t="s">
        <v>13</v>
      </c>
      <c r="F7" s="146" t="s">
        <v>33</v>
      </c>
      <c r="G7" s="147" t="str">
        <f>VLOOKUP(B7,[1]患者类型!$A$1:$B$118,2,0)</f>
        <v>腰椎手术</v>
      </c>
      <c r="H7" s="147">
        <v>217</v>
      </c>
      <c r="I7" s="145">
        <v>111</v>
      </c>
      <c r="J7" s="145">
        <v>106</v>
      </c>
      <c r="K7" s="147" t="s">
        <v>34</v>
      </c>
    </row>
    <row r="8" ht="28" spans="1:11">
      <c r="A8" s="136">
        <v>15</v>
      </c>
      <c r="B8" s="136" t="s">
        <v>35</v>
      </c>
      <c r="C8" s="136">
        <v>2005</v>
      </c>
      <c r="D8" s="136" t="s">
        <v>36</v>
      </c>
      <c r="E8" s="136" t="s">
        <v>13</v>
      </c>
      <c r="F8" s="137" t="s">
        <v>37</v>
      </c>
      <c r="G8" s="138" t="str">
        <f>VLOOKUP(B8,[1]患者类型!$A$1:$B$118,2,0)</f>
        <v>小型外科手术的成年患者</v>
      </c>
      <c r="H8" s="138">
        <v>142</v>
      </c>
      <c r="I8" s="136">
        <v>71</v>
      </c>
      <c r="J8" s="136">
        <v>71</v>
      </c>
      <c r="K8" s="138" t="s">
        <v>38</v>
      </c>
    </row>
    <row r="9" spans="1:11">
      <c r="A9" s="145">
        <v>41</v>
      </c>
      <c r="B9" s="145" t="s">
        <v>39</v>
      </c>
      <c r="C9" s="145">
        <v>2013</v>
      </c>
      <c r="D9" s="145" t="s">
        <v>40</v>
      </c>
      <c r="E9" s="145" t="s">
        <v>13</v>
      </c>
      <c r="F9" s="146" t="s">
        <v>41</v>
      </c>
      <c r="G9" s="147" t="str">
        <f>VLOOKUP(B9,[1]患者类型!$A$1:$B$118,2,0)</f>
        <v>选择性大手术</v>
      </c>
      <c r="H9" s="147">
        <v>921</v>
      </c>
      <c r="I9" s="145">
        <v>462</v>
      </c>
      <c r="J9" s="145">
        <v>459</v>
      </c>
      <c r="K9" s="147" t="s">
        <v>42</v>
      </c>
    </row>
    <row r="10" spans="1:11">
      <c r="A10" s="136">
        <v>20</v>
      </c>
      <c r="B10" s="136" t="s">
        <v>43</v>
      </c>
      <c r="C10" s="136">
        <v>2008</v>
      </c>
      <c r="D10" s="136" t="s">
        <v>32</v>
      </c>
      <c r="E10" s="136" t="s">
        <v>13</v>
      </c>
      <c r="F10" s="137" t="s">
        <v>44</v>
      </c>
      <c r="G10" s="138" t="str">
        <f>VLOOKUP(B10,[1]患者类型!$A$1:$B$118,2,0)</f>
        <v>全人群</v>
      </c>
      <c r="H10" s="138">
        <f>I10+J10</f>
        <v>44</v>
      </c>
      <c r="I10" s="136">
        <v>24</v>
      </c>
      <c r="J10" s="136">
        <v>20</v>
      </c>
      <c r="K10" s="138" t="s">
        <v>45</v>
      </c>
    </row>
    <row r="11" spans="1:11">
      <c r="A11" s="136">
        <v>26</v>
      </c>
      <c r="B11" s="136" t="s">
        <v>46</v>
      </c>
      <c r="C11" s="136">
        <v>2010</v>
      </c>
      <c r="D11" s="136" t="s">
        <v>36</v>
      </c>
      <c r="E11" s="136" t="s">
        <v>13</v>
      </c>
      <c r="F11" s="137" t="s">
        <v>37</v>
      </c>
      <c r="G11" s="138" t="str">
        <f>VLOOKUP(B11,[1]患者类型!$A$1:$B$118,2,0)</f>
        <v>接受上肢或下肢区域麻醉手术患者</v>
      </c>
      <c r="H11" s="138">
        <v>60</v>
      </c>
      <c r="I11" s="136">
        <v>30</v>
      </c>
      <c r="J11" s="136">
        <v>30</v>
      </c>
      <c r="K11" s="138" t="s">
        <v>47</v>
      </c>
    </row>
    <row r="12" spans="1:11">
      <c r="A12" s="136">
        <v>48</v>
      </c>
      <c r="B12" s="136" t="s">
        <v>48</v>
      </c>
      <c r="C12" s="136">
        <v>2015</v>
      </c>
      <c r="D12" s="136" t="s">
        <v>40</v>
      </c>
      <c r="E12" s="136" t="s">
        <v>13</v>
      </c>
      <c r="F12" s="137" t="s">
        <v>14</v>
      </c>
      <c r="G12" s="138" t="str">
        <f>VLOOKUP(B12,[1]患者类型!$A$1:$B$118,2,0)</f>
        <v>选择性焦痂切除术患者</v>
      </c>
      <c r="H12" s="138">
        <v>40</v>
      </c>
      <c r="I12" s="136">
        <v>20</v>
      </c>
      <c r="J12" s="136">
        <v>20</v>
      </c>
      <c r="K12" s="138" t="s">
        <v>47</v>
      </c>
    </row>
    <row r="13" spans="1:11">
      <c r="A13" s="136">
        <v>21</v>
      </c>
      <c r="B13" s="136" t="s">
        <v>49</v>
      </c>
      <c r="C13" s="136">
        <v>2008</v>
      </c>
      <c r="D13" s="136" t="s">
        <v>50</v>
      </c>
      <c r="E13" s="136" t="s">
        <v>13</v>
      </c>
      <c r="F13" s="137" t="s">
        <v>51</v>
      </c>
      <c r="G13" s="138" t="str">
        <f>VLOOKUP(B13,[1]患者类型!$A$1:$B$118,2,0)</f>
        <v>腹腔镜胃束带术的病态肥胖患者</v>
      </c>
      <c r="H13" s="138">
        <f>I13+J13</f>
        <v>30</v>
      </c>
      <c r="I13" s="136">
        <v>15</v>
      </c>
      <c r="J13" s="136">
        <v>15</v>
      </c>
      <c r="K13" s="138" t="s">
        <v>52</v>
      </c>
    </row>
    <row r="14" spans="1:11">
      <c r="A14" s="136">
        <v>24</v>
      </c>
      <c r="B14" s="136" t="s">
        <v>53</v>
      </c>
      <c r="C14" s="136">
        <v>2009</v>
      </c>
      <c r="D14" s="136" t="s">
        <v>54</v>
      </c>
      <c r="E14" s="136" t="s">
        <v>13</v>
      </c>
      <c r="F14" s="137" t="s">
        <v>55</v>
      </c>
      <c r="G14" s="138" t="str">
        <f>VLOOKUP(B14,[1]患者类型!$A$1:$B$118,2,0)</f>
        <v>腹部外科手术患者</v>
      </c>
      <c r="H14" s="138">
        <v>60</v>
      </c>
      <c r="I14" s="136">
        <v>30</v>
      </c>
      <c r="J14" s="136">
        <v>30</v>
      </c>
      <c r="K14" s="138" t="s">
        <v>56</v>
      </c>
    </row>
    <row r="15" spans="1:11">
      <c r="A15" s="136">
        <v>58</v>
      </c>
      <c r="B15" s="143" t="s">
        <v>57</v>
      </c>
      <c r="C15" s="143">
        <v>2016</v>
      </c>
      <c r="D15" s="143" t="s">
        <v>58</v>
      </c>
      <c r="E15" s="136" t="s">
        <v>13</v>
      </c>
      <c r="F15" s="148" t="s">
        <v>59</v>
      </c>
      <c r="G15" s="138" t="str">
        <f>VLOOKUP(B15,[1]患者类型!$A$1:$B$118,2,0)</f>
        <v>开放性肾脏手术患者</v>
      </c>
      <c r="H15" s="144">
        <v>96</v>
      </c>
      <c r="I15" s="143">
        <v>48</v>
      </c>
      <c r="J15" s="143">
        <v>48</v>
      </c>
      <c r="K15" s="138" t="s">
        <v>60</v>
      </c>
    </row>
    <row r="16" spans="1:11">
      <c r="A16" s="136">
        <v>8</v>
      </c>
      <c r="B16" s="136" t="s">
        <v>61</v>
      </c>
      <c r="C16" s="136">
        <v>2003</v>
      </c>
      <c r="D16" s="136" t="s">
        <v>36</v>
      </c>
      <c r="E16" s="136" t="s">
        <v>13</v>
      </c>
      <c r="F16" s="137" t="s">
        <v>37</v>
      </c>
      <c r="G16" s="138" t="str">
        <f>VLOOKUP(B16,[1]患者类型!$A$1:$B$118,2,0)</f>
        <v>小型骨科手术</v>
      </c>
      <c r="H16" s="138">
        <v>80</v>
      </c>
      <c r="I16" s="136">
        <v>40</v>
      </c>
      <c r="J16" s="136">
        <v>40</v>
      </c>
      <c r="K16" s="138" t="s">
        <v>62</v>
      </c>
    </row>
    <row r="17" spans="1:11">
      <c r="A17" s="136">
        <v>12</v>
      </c>
      <c r="B17" s="136" t="s">
        <v>61</v>
      </c>
      <c r="C17" s="136">
        <v>2005</v>
      </c>
      <c r="D17" s="136" t="s">
        <v>36</v>
      </c>
      <c r="E17" s="136" t="s">
        <v>13</v>
      </c>
      <c r="F17" s="137" t="s">
        <v>37</v>
      </c>
      <c r="G17" s="138" t="str">
        <f>VLOOKUP(B17,[1]患者类型!$A$1:$B$118,2,0)</f>
        <v>小型骨科手术</v>
      </c>
      <c r="H17" s="138">
        <f>I17+J17</f>
        <v>80</v>
      </c>
      <c r="I17" s="136">
        <v>40</v>
      </c>
      <c r="J17" s="136">
        <v>40</v>
      </c>
      <c r="K17" s="138" t="s">
        <v>63</v>
      </c>
    </row>
    <row r="18" spans="1:11">
      <c r="A18" s="145">
        <v>85</v>
      </c>
      <c r="B18" s="149" t="s">
        <v>64</v>
      </c>
      <c r="C18" s="145">
        <v>2020</v>
      </c>
      <c r="D18" s="145" t="s">
        <v>65</v>
      </c>
      <c r="E18" s="145" t="s">
        <v>13</v>
      </c>
      <c r="F18" s="146" t="s">
        <v>66</v>
      </c>
      <c r="G18" s="150" t="s">
        <v>67</v>
      </c>
      <c r="H18" s="147">
        <v>82</v>
      </c>
      <c r="I18" s="145">
        <v>42</v>
      </c>
      <c r="J18" s="145">
        <v>40</v>
      </c>
      <c r="K18" s="147" t="s">
        <v>68</v>
      </c>
    </row>
    <row r="19" spans="1:11">
      <c r="A19" s="139">
        <v>34</v>
      </c>
      <c r="B19" s="139" t="s">
        <v>69</v>
      </c>
      <c r="C19" s="139">
        <v>2011</v>
      </c>
      <c r="D19" s="139" t="s">
        <v>32</v>
      </c>
      <c r="E19" s="139" t="s">
        <v>13</v>
      </c>
      <c r="F19" s="141" t="s">
        <v>70</v>
      </c>
      <c r="G19" s="142" t="str">
        <f>VLOOKUP(B19,[1]患者类型!$A$1:$B$118,2,0)</f>
        <v>泌尿外科手术</v>
      </c>
      <c r="H19" s="142">
        <f>I19+J19</f>
        <v>106</v>
      </c>
      <c r="I19" s="139">
        <v>52</v>
      </c>
      <c r="J19" s="139">
        <v>54</v>
      </c>
      <c r="K19" s="142" t="s">
        <v>71</v>
      </c>
    </row>
    <row r="20" spans="1:11">
      <c r="A20" s="136">
        <v>36</v>
      </c>
      <c r="B20" s="136" t="s">
        <v>72</v>
      </c>
      <c r="C20" s="136">
        <v>2012</v>
      </c>
      <c r="D20" s="136" t="s">
        <v>32</v>
      </c>
      <c r="E20" s="136" t="s">
        <v>13</v>
      </c>
      <c r="F20" s="137" t="s">
        <v>73</v>
      </c>
      <c r="G20" s="138" t="str">
        <f>VLOOKUP(B20,[1]患者类型!$A$1:$B$118,2,0)</f>
        <v>接受全麻的人群</v>
      </c>
      <c r="H20" s="138">
        <v>9460</v>
      </c>
      <c r="I20" s="136">
        <v>6076</v>
      </c>
      <c r="J20" s="136">
        <v>3384</v>
      </c>
      <c r="K20" s="138" t="s">
        <v>74</v>
      </c>
    </row>
    <row r="21" ht="28" spans="1:11">
      <c r="A21" s="136">
        <v>19</v>
      </c>
      <c r="B21" s="136" t="s">
        <v>75</v>
      </c>
      <c r="C21" s="136">
        <v>2007</v>
      </c>
      <c r="D21" s="136" t="s">
        <v>36</v>
      </c>
      <c r="E21" s="136" t="s">
        <v>13</v>
      </c>
      <c r="F21" s="137" t="s">
        <v>76</v>
      </c>
      <c r="G21" s="138" t="str">
        <f>VLOOKUP(B21,[1]患者类型!$A$1:$B$118,2,0)</f>
        <v>结肠手术</v>
      </c>
      <c r="H21" s="138">
        <f>I21+J21</f>
        <v>44</v>
      </c>
      <c r="I21" s="136">
        <v>22</v>
      </c>
      <c r="J21" s="136">
        <v>22</v>
      </c>
      <c r="K21" s="138" t="s">
        <v>77</v>
      </c>
    </row>
    <row r="22" spans="1:11">
      <c r="A22" s="136">
        <v>78</v>
      </c>
      <c r="B22" s="136" t="s">
        <v>78</v>
      </c>
      <c r="C22" s="136">
        <v>2019</v>
      </c>
      <c r="D22" s="136" t="s">
        <v>21</v>
      </c>
      <c r="E22" s="136" t="s">
        <v>13</v>
      </c>
      <c r="F22" s="137" t="s">
        <v>79</v>
      </c>
      <c r="G22" s="138" t="str">
        <f>VLOOKUP(B22,[1]患者类型!$A$1:$B$118,2,0)</f>
        <v>结肠镜检查患者</v>
      </c>
      <c r="H22" s="138">
        <v>100</v>
      </c>
      <c r="I22" s="136">
        <v>50</v>
      </c>
      <c r="J22" s="136">
        <v>50</v>
      </c>
      <c r="K22" s="138" t="s">
        <v>45</v>
      </c>
    </row>
    <row r="23" spans="1:11">
      <c r="A23" s="139">
        <v>13</v>
      </c>
      <c r="B23" s="139" t="s">
        <v>80</v>
      </c>
      <c r="C23" s="139">
        <v>2005</v>
      </c>
      <c r="D23" s="139" t="s">
        <v>32</v>
      </c>
      <c r="E23" s="139" t="s">
        <v>13</v>
      </c>
      <c r="F23" s="141" t="s">
        <v>81</v>
      </c>
      <c r="G23" s="142" t="str">
        <f>VLOOKUP(B23,[1]患者类型!$A$1:$B$118,2,0)</f>
        <v>牙科康复治疗</v>
      </c>
      <c r="H23" s="142">
        <v>29</v>
      </c>
      <c r="I23" s="139">
        <v>15</v>
      </c>
      <c r="J23" s="139">
        <v>14</v>
      </c>
      <c r="K23" s="142" t="s">
        <v>19</v>
      </c>
    </row>
    <row r="24" spans="1:11">
      <c r="A24" s="136">
        <v>47</v>
      </c>
      <c r="B24" s="136" t="s">
        <v>82</v>
      </c>
      <c r="C24" s="136">
        <v>2014</v>
      </c>
      <c r="D24" s="136" t="s">
        <v>83</v>
      </c>
      <c r="E24" s="136" t="s">
        <v>13</v>
      </c>
      <c r="F24" s="137" t="s">
        <v>14</v>
      </c>
      <c r="G24" s="138" t="str">
        <f>VLOOKUP(B24,[1]患者类型!$A$1:$B$118,2,0)</f>
        <v>选择性腹部手术患者</v>
      </c>
      <c r="H24" s="138">
        <v>333</v>
      </c>
      <c r="I24" s="136">
        <v>163</v>
      </c>
      <c r="J24" s="136">
        <v>170</v>
      </c>
      <c r="K24" s="138" t="s">
        <v>84</v>
      </c>
    </row>
    <row r="25" ht="28" spans="1:11">
      <c r="A25" s="136">
        <v>10</v>
      </c>
      <c r="B25" s="136" t="s">
        <v>85</v>
      </c>
      <c r="C25" s="136">
        <v>2004</v>
      </c>
      <c r="D25" s="136" t="s">
        <v>86</v>
      </c>
      <c r="E25" s="136" t="s">
        <v>13</v>
      </c>
      <c r="F25" s="137" t="s">
        <v>87</v>
      </c>
      <c r="G25" s="138" t="str">
        <f>VLOOKUP(B25,[1]患者类型!$A$1:$B$118,2,0)</f>
        <v>常规手术患者</v>
      </c>
      <c r="H25" s="138">
        <f>I25+J25</f>
        <v>2463</v>
      </c>
      <c r="I25" s="136">
        <v>1225</v>
      </c>
      <c r="J25" s="136">
        <v>1238</v>
      </c>
      <c r="K25" s="161" t="s">
        <v>88</v>
      </c>
    </row>
    <row r="26" ht="28" spans="1:11">
      <c r="A26" s="136">
        <v>3</v>
      </c>
      <c r="B26" s="143" t="s">
        <v>89</v>
      </c>
      <c r="C26" s="143">
        <v>2001</v>
      </c>
      <c r="D26" s="143" t="s">
        <v>90</v>
      </c>
      <c r="E26" s="143" t="s">
        <v>91</v>
      </c>
      <c r="F26" s="148" t="s">
        <v>92</v>
      </c>
      <c r="G26" s="138" t="str">
        <f>VLOOKUP(B26,[1]患者类型!$A$1:$B$118,2,0)</f>
        <v>妇科腹腔镜手术患者</v>
      </c>
      <c r="H26" s="144">
        <v>62</v>
      </c>
      <c r="I26" s="143">
        <v>32</v>
      </c>
      <c r="J26" s="143">
        <v>30</v>
      </c>
      <c r="K26" s="138" t="s">
        <v>93</v>
      </c>
    </row>
    <row r="27" spans="1:11">
      <c r="A27" s="145">
        <v>46</v>
      </c>
      <c r="B27" s="145" t="s">
        <v>94</v>
      </c>
      <c r="C27" s="145">
        <v>2014</v>
      </c>
      <c r="D27" s="145" t="s">
        <v>36</v>
      </c>
      <c r="E27" s="145" t="s">
        <v>13</v>
      </c>
      <c r="F27" s="146" t="s">
        <v>95</v>
      </c>
      <c r="G27" s="147" t="str">
        <f>VLOOKUP(B27,[1]患者类型!$A$1:$B$118,2,0)</f>
        <v>选择性泵上心脏手术患者</v>
      </c>
      <c r="H27" s="147">
        <v>67</v>
      </c>
      <c r="I27" s="145">
        <v>31</v>
      </c>
      <c r="J27" s="145">
        <v>29</v>
      </c>
      <c r="K27" s="147" t="s">
        <v>60</v>
      </c>
    </row>
    <row r="28" ht="28" spans="1:11">
      <c r="A28" s="136">
        <v>14</v>
      </c>
      <c r="B28" s="136" t="s">
        <v>96</v>
      </c>
      <c r="C28" s="136">
        <v>2005</v>
      </c>
      <c r="D28" s="136" t="s">
        <v>32</v>
      </c>
      <c r="E28" s="136" t="s">
        <v>13</v>
      </c>
      <c r="F28" s="137" t="s">
        <v>97</v>
      </c>
      <c r="G28" s="138" t="str">
        <f>VLOOKUP(B28,[1]患者类型!$A$1:$B$118,2,0)</f>
        <v>接受全麻的人群</v>
      </c>
      <c r="H28" s="138">
        <f>I28+J28</f>
        <v>1580</v>
      </c>
      <c r="I28" s="136">
        <v>749</v>
      </c>
      <c r="J28" s="136">
        <v>831</v>
      </c>
      <c r="K28" s="138" t="s">
        <v>98</v>
      </c>
    </row>
    <row r="29" ht="13.5" customHeight="1" spans="1:11">
      <c r="A29" s="136">
        <v>37</v>
      </c>
      <c r="B29" s="136" t="s">
        <v>99</v>
      </c>
      <c r="C29" s="136">
        <v>2012</v>
      </c>
      <c r="D29" s="136" t="s">
        <v>32</v>
      </c>
      <c r="E29" s="136" t="s">
        <v>13</v>
      </c>
      <c r="F29" s="137" t="s">
        <v>100</v>
      </c>
      <c r="G29" s="138" t="str">
        <f>VLOOKUP(B29,[1]患者类型!$A$1:$B$118,2,0)</f>
        <v>腹部大手术</v>
      </c>
      <c r="H29" s="138">
        <v>45</v>
      </c>
      <c r="I29" s="136">
        <v>20</v>
      </c>
      <c r="J29" s="136">
        <v>20</v>
      </c>
      <c r="K29" s="138" t="s">
        <v>101</v>
      </c>
    </row>
    <row r="30" ht="28" spans="1:11">
      <c r="A30" s="136">
        <v>6</v>
      </c>
      <c r="B30" s="136" t="s">
        <v>102</v>
      </c>
      <c r="C30" s="136">
        <v>2003</v>
      </c>
      <c r="D30" s="136" t="s">
        <v>103</v>
      </c>
      <c r="E30" s="136" t="s">
        <v>13</v>
      </c>
      <c r="F30" s="137" t="s">
        <v>79</v>
      </c>
      <c r="G30" s="138" t="str">
        <f>VLOOKUP(B30,[1]患者类型!$A$1:$B$118,2,0)</f>
        <v>状动脉移植术（CABG）或体外循环置换术（CPB）瓣膜置换术</v>
      </c>
      <c r="H30" s="138">
        <v>30</v>
      </c>
      <c r="I30" s="136">
        <v>14</v>
      </c>
      <c r="J30" s="136">
        <v>16</v>
      </c>
      <c r="K30" s="138" t="s">
        <v>104</v>
      </c>
    </row>
    <row r="31" spans="1:11">
      <c r="A31" s="145">
        <v>43</v>
      </c>
      <c r="B31" s="145" t="s">
        <v>105</v>
      </c>
      <c r="C31" s="145">
        <v>2013</v>
      </c>
      <c r="D31" s="145" t="s">
        <v>36</v>
      </c>
      <c r="E31" s="145" t="s">
        <v>13</v>
      </c>
      <c r="F31" s="146" t="s">
        <v>41</v>
      </c>
      <c r="G31" s="150" t="s">
        <v>106</v>
      </c>
      <c r="H31" s="147">
        <v>1155</v>
      </c>
      <c r="I31" s="145">
        <v>575</v>
      </c>
      <c r="J31" s="145">
        <v>580</v>
      </c>
      <c r="K31" s="147" t="s">
        <v>107</v>
      </c>
    </row>
    <row r="32" ht="28" spans="1:11">
      <c r="A32" s="136">
        <v>7</v>
      </c>
      <c r="B32" s="136" t="s">
        <v>108</v>
      </c>
      <c r="C32" s="136">
        <v>2003</v>
      </c>
      <c r="D32" s="136" t="s">
        <v>32</v>
      </c>
      <c r="E32" s="136" t="s">
        <v>13</v>
      </c>
      <c r="F32" s="137" t="s">
        <v>109</v>
      </c>
      <c r="G32" s="138" t="str">
        <f>VLOOKUP(B32,[1]患者类型!$A$1:$B$118,2,0)</f>
        <v>腔镜普通手术</v>
      </c>
      <c r="H32" s="138">
        <f>I32+J32</f>
        <v>60</v>
      </c>
      <c r="I32" s="136">
        <v>30</v>
      </c>
      <c r="J32" s="136">
        <v>30</v>
      </c>
      <c r="K32" s="138" t="s">
        <v>26</v>
      </c>
    </row>
    <row r="33" spans="1:11">
      <c r="A33" s="136">
        <v>62</v>
      </c>
      <c r="B33" s="136" t="s">
        <v>110</v>
      </c>
      <c r="C33" s="136">
        <v>2018</v>
      </c>
      <c r="D33" s="136" t="s">
        <v>36</v>
      </c>
      <c r="E33" s="136" t="s">
        <v>13</v>
      </c>
      <c r="F33" s="137" t="s">
        <v>111</v>
      </c>
      <c r="G33" s="138" t="str">
        <f>VLOOKUP(B33,[1]患者类型!$A$1:$B$118,2,0)</f>
        <v>小型选择性手术</v>
      </c>
      <c r="H33" s="138">
        <v>235</v>
      </c>
      <c r="I33" s="136">
        <v>120</v>
      </c>
      <c r="J33" s="136">
        <v>115</v>
      </c>
      <c r="K33" s="138" t="s">
        <v>112</v>
      </c>
    </row>
    <row r="34" ht="28" spans="1:11">
      <c r="A34" s="139">
        <v>49</v>
      </c>
      <c r="B34" s="139" t="s">
        <v>113</v>
      </c>
      <c r="C34" s="139">
        <v>2015</v>
      </c>
      <c r="D34" s="139" t="s">
        <v>114</v>
      </c>
      <c r="E34" s="139" t="s">
        <v>13</v>
      </c>
      <c r="F34" s="141" t="s">
        <v>115</v>
      </c>
      <c r="G34" s="142" t="str">
        <f>VLOOKUP(B34,[1]患者类型!$A$1:$B$118,2,0)</f>
        <v>全麻状态下接受牙科治疗/中度发育迟缓</v>
      </c>
      <c r="H34" s="142">
        <v>40</v>
      </c>
      <c r="I34" s="139">
        <v>20</v>
      </c>
      <c r="J34" s="139">
        <v>20</v>
      </c>
      <c r="K34" s="142" t="s">
        <v>116</v>
      </c>
    </row>
    <row r="35" spans="1:11">
      <c r="A35" s="136">
        <v>72</v>
      </c>
      <c r="B35" s="143" t="s">
        <v>117</v>
      </c>
      <c r="C35" s="143">
        <v>2018</v>
      </c>
      <c r="D35" s="143" t="s">
        <v>118</v>
      </c>
      <c r="E35" s="136" t="s">
        <v>13</v>
      </c>
      <c r="F35" s="148" t="s">
        <v>119</v>
      </c>
      <c r="G35" s="138" t="str">
        <f>VLOOKUP(B35,[1]患者类型!$A$1:$B$118,2,0)</f>
        <v>腰椎外科手术患者</v>
      </c>
      <c r="H35" s="144">
        <v>44</v>
      </c>
      <c r="I35" s="143">
        <v>22</v>
      </c>
      <c r="J35" s="143">
        <v>22</v>
      </c>
      <c r="K35" s="138" t="s">
        <v>84</v>
      </c>
    </row>
    <row r="36" spans="1:11">
      <c r="A36" s="136">
        <v>1</v>
      </c>
      <c r="B36" s="136" t="s">
        <v>120</v>
      </c>
      <c r="C36" s="136">
        <v>1997</v>
      </c>
      <c r="D36" s="151" t="s">
        <v>17</v>
      </c>
      <c r="E36" s="136" t="s">
        <v>13</v>
      </c>
      <c r="F36" s="137" t="s">
        <v>121</v>
      </c>
      <c r="G36" s="138" t="str">
        <f>VLOOKUP(B36,[1]患者类型!$A$1:$B$118,2,0)</f>
        <v>接受全麻的人群</v>
      </c>
      <c r="H36" s="138">
        <v>240</v>
      </c>
      <c r="I36" s="136">
        <v>115</v>
      </c>
      <c r="J36" s="136">
        <v>125</v>
      </c>
      <c r="K36" s="138" t="s">
        <v>122</v>
      </c>
    </row>
    <row r="37" ht="28" spans="1:11">
      <c r="A37" s="136">
        <v>11</v>
      </c>
      <c r="B37" s="143" t="s">
        <v>123</v>
      </c>
      <c r="C37" s="143">
        <v>2004</v>
      </c>
      <c r="D37" s="136" t="s">
        <v>32</v>
      </c>
      <c r="E37" s="143" t="s">
        <v>91</v>
      </c>
      <c r="F37" s="136">
        <v>51</v>
      </c>
      <c r="G37" s="138" t="str">
        <f>VLOOKUP(B37,[1]患者类型!$A$1:$B$118,2,0)</f>
        <v>妇科腹腔镜手术患者</v>
      </c>
      <c r="H37" s="144">
        <v>40</v>
      </c>
      <c r="I37" s="143">
        <v>20</v>
      </c>
      <c r="J37" s="143">
        <v>20</v>
      </c>
      <c r="K37" s="138" t="s">
        <v>124</v>
      </c>
    </row>
    <row r="38" spans="1:11">
      <c r="A38" s="145">
        <v>79</v>
      </c>
      <c r="B38" s="149" t="s">
        <v>125</v>
      </c>
      <c r="C38" s="145">
        <v>2019</v>
      </c>
      <c r="D38" s="145" t="s">
        <v>32</v>
      </c>
      <c r="E38" s="145" t="s">
        <v>13</v>
      </c>
      <c r="F38" s="146" t="s">
        <v>41</v>
      </c>
      <c r="G38" s="150" t="s">
        <v>126</v>
      </c>
      <c r="H38" s="147">
        <v>1232</v>
      </c>
      <c r="I38" s="145">
        <v>614</v>
      </c>
      <c r="J38" s="145">
        <v>618</v>
      </c>
      <c r="K38" s="147" t="s">
        <v>127</v>
      </c>
    </row>
    <row r="39" ht="28" spans="1:11">
      <c r="A39" s="145">
        <v>4</v>
      </c>
      <c r="B39" s="145" t="s">
        <v>128</v>
      </c>
      <c r="C39" s="145">
        <v>2002</v>
      </c>
      <c r="D39" s="152" t="s">
        <v>129</v>
      </c>
      <c r="E39" s="145" t="s">
        <v>13</v>
      </c>
      <c r="F39" s="146" t="s">
        <v>130</v>
      </c>
      <c r="G39" s="147" t="str">
        <f>VLOOKUP(B39,[1]患者类型!$A$1:$B$118,2,0)</f>
        <v>骨科膝关节或髋关节置换手术</v>
      </c>
      <c r="H39" s="147">
        <f>I39+J39</f>
        <v>60</v>
      </c>
      <c r="I39" s="145">
        <v>29</v>
      </c>
      <c r="J39" s="145">
        <v>31</v>
      </c>
      <c r="K39" s="147" t="s">
        <v>131</v>
      </c>
    </row>
    <row r="40" spans="1:11">
      <c r="A40" s="136">
        <v>35</v>
      </c>
      <c r="B40" s="136" t="s">
        <v>132</v>
      </c>
      <c r="C40" s="136">
        <v>2011</v>
      </c>
      <c r="D40" s="136" t="s">
        <v>40</v>
      </c>
      <c r="E40" s="136" t="s">
        <v>13</v>
      </c>
      <c r="F40" s="137" t="s">
        <v>87</v>
      </c>
      <c r="G40" s="138" t="str">
        <f>VLOOKUP(B40,[1]患者类型!$A$1:$B$118,2,0)</f>
        <v>接受全麻的人群</v>
      </c>
      <c r="H40" s="138">
        <f>J40+I40</f>
        <v>5228</v>
      </c>
      <c r="I40" s="136">
        <v>2919</v>
      </c>
      <c r="J40" s="136">
        <v>2309</v>
      </c>
      <c r="K40" s="138" t="s">
        <v>84</v>
      </c>
    </row>
    <row r="41" spans="1:11">
      <c r="A41" s="145">
        <v>61</v>
      </c>
      <c r="B41" s="145" t="s">
        <v>133</v>
      </c>
      <c r="C41" s="145">
        <v>2018</v>
      </c>
      <c r="D41" s="145" t="s">
        <v>40</v>
      </c>
      <c r="E41" s="145" t="s">
        <v>13</v>
      </c>
      <c r="F41" s="146" t="s">
        <v>134</v>
      </c>
      <c r="G41" s="147" t="str">
        <f>VLOOKUP(B41,[1]患者类型!$A$1:$B$118,2,0)</f>
        <v>结肠癌患者</v>
      </c>
      <c r="H41" s="147">
        <v>81</v>
      </c>
      <c r="I41" s="145">
        <v>41</v>
      </c>
      <c r="J41" s="145">
        <v>40</v>
      </c>
      <c r="K41" s="147" t="s">
        <v>135</v>
      </c>
    </row>
    <row r="42" ht="28" spans="1:11">
      <c r="A42" s="145">
        <v>18</v>
      </c>
      <c r="B42" s="145" t="s">
        <v>136</v>
      </c>
      <c r="C42" s="145">
        <v>2006</v>
      </c>
      <c r="D42" s="145" t="s">
        <v>137</v>
      </c>
      <c r="E42" s="145" t="s">
        <v>13</v>
      </c>
      <c r="F42" s="146" t="s">
        <v>138</v>
      </c>
      <c r="G42" s="147" t="str">
        <f>VLOOKUP(B42,[1]患者类型!$A$1:$B$118,2,0)</f>
        <v>选择性经尿道手术</v>
      </c>
      <c r="H42" s="147">
        <f>I42+J42</f>
        <v>50</v>
      </c>
      <c r="I42" s="145">
        <v>25</v>
      </c>
      <c r="J42" s="145">
        <v>25</v>
      </c>
      <c r="K42" s="147" t="s">
        <v>139</v>
      </c>
    </row>
    <row r="43" spans="1:11">
      <c r="A43" s="145">
        <v>80</v>
      </c>
      <c r="B43" s="145" t="s">
        <v>140</v>
      </c>
      <c r="C43" s="145">
        <v>2020</v>
      </c>
      <c r="D43" s="145" t="s">
        <v>40</v>
      </c>
      <c r="E43" s="145" t="s">
        <v>13</v>
      </c>
      <c r="F43" s="146" t="s">
        <v>141</v>
      </c>
      <c r="G43" s="147" t="str">
        <f>VLOOKUP(B43,[1]患者类型!$A$1:$B$118,2,0)</f>
        <v>老年骨科手术患者</v>
      </c>
      <c r="H43" s="147">
        <v>116</v>
      </c>
      <c r="I43" s="145">
        <v>58</v>
      </c>
      <c r="J43" s="145">
        <v>58</v>
      </c>
      <c r="K43" s="147" t="s">
        <v>142</v>
      </c>
    </row>
    <row r="44" spans="1:11">
      <c r="A44" s="145">
        <v>31</v>
      </c>
      <c r="B44" s="153" t="s">
        <v>143</v>
      </c>
      <c r="C44" s="153">
        <v>2011</v>
      </c>
      <c r="D44" s="153" t="s">
        <v>144</v>
      </c>
      <c r="E44" s="145" t="s">
        <v>13</v>
      </c>
      <c r="F44" s="154" t="s">
        <v>145</v>
      </c>
      <c r="G44" s="147" t="str">
        <f>VLOOKUP(B44,[1]患者类型!$A$1:$B$118,2,0)</f>
        <v>老年原发性高血压患者</v>
      </c>
      <c r="H44" s="155">
        <v>40</v>
      </c>
      <c r="I44" s="153">
        <v>20</v>
      </c>
      <c r="J44" s="153">
        <v>20</v>
      </c>
      <c r="K44" s="147" t="s">
        <v>146</v>
      </c>
    </row>
    <row r="45" spans="1:11">
      <c r="A45" s="145">
        <v>40</v>
      </c>
      <c r="B45" s="153" t="s">
        <v>147</v>
      </c>
      <c r="C45" s="153">
        <v>2013</v>
      </c>
      <c r="D45" s="153" t="s">
        <v>144</v>
      </c>
      <c r="E45" s="145" t="s">
        <v>13</v>
      </c>
      <c r="F45" s="154" t="s">
        <v>145</v>
      </c>
      <c r="G45" s="147" t="str">
        <f>VLOOKUP(B45,[1]患者类型!$A$1:$B$118,2,0)</f>
        <v>老年患者上腹部手术</v>
      </c>
      <c r="H45" s="155">
        <v>179</v>
      </c>
      <c r="I45" s="153">
        <v>84</v>
      </c>
      <c r="J45" s="153">
        <v>66</v>
      </c>
      <c r="K45" s="147" t="s">
        <v>148</v>
      </c>
    </row>
    <row r="46" spans="1:11">
      <c r="A46" s="136">
        <v>89</v>
      </c>
      <c r="B46" s="118" t="s">
        <v>149</v>
      </c>
      <c r="C46" s="118">
        <v>2021</v>
      </c>
      <c r="D46" s="118" t="s">
        <v>40</v>
      </c>
      <c r="E46" s="118" t="s">
        <v>13</v>
      </c>
      <c r="F46" s="119" t="s">
        <v>150</v>
      </c>
      <c r="G46" s="138" t="str">
        <f>VLOOKUP(B46,[1]患者类型!$A$1:$B$118,2,0)</f>
        <v>腹腔镜胆囊切除术患者</v>
      </c>
      <c r="H46" s="156">
        <v>84</v>
      </c>
      <c r="I46" s="118">
        <v>42</v>
      </c>
      <c r="J46" s="118">
        <v>42</v>
      </c>
      <c r="K46" s="156" t="s">
        <v>151</v>
      </c>
    </row>
    <row r="47" spans="1:11">
      <c r="A47" s="136">
        <v>82</v>
      </c>
      <c r="B47" s="136" t="s">
        <v>152</v>
      </c>
      <c r="C47" s="136">
        <v>2020</v>
      </c>
      <c r="D47" s="136" t="s">
        <v>40</v>
      </c>
      <c r="E47" s="136" t="s">
        <v>13</v>
      </c>
      <c r="F47" s="137" t="s">
        <v>153</v>
      </c>
      <c r="G47" s="138" t="str">
        <f>VLOOKUP(B47,[1]患者类型!$A$1:$B$118,2,0)</f>
        <v>腹腔镜胆囊切除术患者</v>
      </c>
      <c r="H47" s="138">
        <v>110</v>
      </c>
      <c r="I47" s="136">
        <v>55</v>
      </c>
      <c r="J47" s="136">
        <v>55</v>
      </c>
      <c r="K47" s="138" t="s">
        <v>154</v>
      </c>
    </row>
    <row r="48" spans="1:11">
      <c r="A48" s="136">
        <v>63</v>
      </c>
      <c r="B48" s="143" t="s">
        <v>155</v>
      </c>
      <c r="C48" s="143">
        <v>2018</v>
      </c>
      <c r="D48" s="143" t="s">
        <v>144</v>
      </c>
      <c r="E48" s="136" t="s">
        <v>13</v>
      </c>
      <c r="F48" s="148" t="s">
        <v>156</v>
      </c>
      <c r="G48" s="138" t="str">
        <f>VLOOKUP(B48,[1]患者类型!$A$1:$B$118,2,0)</f>
        <v>全麻下行腹腔镜胃肠道手术的患者</v>
      </c>
      <c r="H48" s="144">
        <v>80</v>
      </c>
      <c r="I48" s="143">
        <v>35</v>
      </c>
      <c r="J48" s="143">
        <v>34</v>
      </c>
      <c r="K48" s="138" t="s">
        <v>157</v>
      </c>
    </row>
    <row r="49" ht="28" spans="1:11">
      <c r="A49" s="139">
        <v>53</v>
      </c>
      <c r="B49" s="157" t="s">
        <v>158</v>
      </c>
      <c r="C49" s="157">
        <v>2015</v>
      </c>
      <c r="D49" s="157" t="s">
        <v>144</v>
      </c>
      <c r="E49" s="139" t="s">
        <v>13</v>
      </c>
      <c r="F49" s="158" t="s">
        <v>159</v>
      </c>
      <c r="G49" s="142" t="str">
        <f>VLOOKUP(B49,[1]患者类型!$A$1:$B$118,2,0)</f>
        <v>小儿外科泌尿系手术患儿</v>
      </c>
      <c r="H49" s="159">
        <v>80</v>
      </c>
      <c r="I49" s="157">
        <v>40</v>
      </c>
      <c r="J49" s="157">
        <v>40</v>
      </c>
      <c r="K49" s="142" t="s">
        <v>160</v>
      </c>
    </row>
    <row r="50" spans="1:11">
      <c r="A50" s="145">
        <v>45</v>
      </c>
      <c r="B50" s="153" t="s">
        <v>161</v>
      </c>
      <c r="C50" s="153">
        <v>2014</v>
      </c>
      <c r="D50" s="153" t="s">
        <v>144</v>
      </c>
      <c r="E50" s="145" t="s">
        <v>13</v>
      </c>
      <c r="F50" s="154" t="s">
        <v>162</v>
      </c>
      <c r="G50" s="147" t="str">
        <f>VLOOKUP(B50,[1]患者类型!$A$1:$B$118,2,0)</f>
        <v>全麻下行上腹部手术的老年患者</v>
      </c>
      <c r="H50" s="155">
        <v>82</v>
      </c>
      <c r="I50" s="153">
        <v>41</v>
      </c>
      <c r="J50" s="153">
        <v>41</v>
      </c>
      <c r="K50" s="147" t="s">
        <v>101</v>
      </c>
    </row>
    <row r="51" ht="28" spans="1:11">
      <c r="A51" s="145">
        <v>64</v>
      </c>
      <c r="B51" s="153" t="s">
        <v>163</v>
      </c>
      <c r="C51" s="153">
        <v>2018</v>
      </c>
      <c r="D51" s="153" t="s">
        <v>144</v>
      </c>
      <c r="E51" s="145" t="s">
        <v>13</v>
      </c>
      <c r="F51" s="154" t="s">
        <v>138</v>
      </c>
      <c r="G51" s="147" t="str">
        <f>VLOOKUP(B51,[1]患者类型!$A$1:$B$118,2,0)</f>
        <v>腹腔镜结直肠手术老年患者</v>
      </c>
      <c r="H51" s="155">
        <v>108</v>
      </c>
      <c r="I51" s="153">
        <v>54</v>
      </c>
      <c r="J51" s="153">
        <v>54</v>
      </c>
      <c r="K51" s="147" t="s">
        <v>164</v>
      </c>
    </row>
    <row r="52" spans="1:11">
      <c r="A52" s="145">
        <v>75</v>
      </c>
      <c r="B52" s="145" t="s">
        <v>165</v>
      </c>
      <c r="C52" s="145">
        <v>2019</v>
      </c>
      <c r="D52" s="145" t="s">
        <v>40</v>
      </c>
      <c r="E52" s="145" t="s">
        <v>13</v>
      </c>
      <c r="F52" s="146" t="s">
        <v>166</v>
      </c>
      <c r="G52" s="147" t="str">
        <f>VLOOKUP(B52,[1]患者类型!$A$1:$B$118,2,0)</f>
        <v>腹腔手术老年患者</v>
      </c>
      <c r="H52" s="147">
        <v>120</v>
      </c>
      <c r="I52" s="145">
        <v>40</v>
      </c>
      <c r="J52" s="145">
        <v>40</v>
      </c>
      <c r="K52" s="147" t="s">
        <v>167</v>
      </c>
    </row>
    <row r="53" spans="1:11">
      <c r="A53" s="136">
        <v>93</v>
      </c>
      <c r="B53" s="136" t="s">
        <v>168</v>
      </c>
      <c r="C53" s="136">
        <v>2022</v>
      </c>
      <c r="D53" s="136" t="s">
        <v>40</v>
      </c>
      <c r="E53" s="136" t="s">
        <v>13</v>
      </c>
      <c r="F53" s="137" t="s">
        <v>169</v>
      </c>
      <c r="G53" s="138" t="str">
        <f>VLOOKUP(B53,[1]患者类型!$A$1:$B$118,2,0)</f>
        <v>颅内动脉瘤夹毕术患者</v>
      </c>
      <c r="H53" s="138">
        <v>48</v>
      </c>
      <c r="I53" s="136">
        <v>24</v>
      </c>
      <c r="J53" s="136">
        <v>24</v>
      </c>
      <c r="K53" s="138" t="s">
        <v>142</v>
      </c>
    </row>
    <row r="54" spans="1:11">
      <c r="A54" s="136">
        <v>73</v>
      </c>
      <c r="B54" s="136" t="s">
        <v>170</v>
      </c>
      <c r="C54" s="136">
        <v>2019</v>
      </c>
      <c r="D54" s="136" t="s">
        <v>40</v>
      </c>
      <c r="E54" s="136" t="s">
        <v>171</v>
      </c>
      <c r="F54" s="137" t="s">
        <v>172</v>
      </c>
      <c r="G54" s="138" t="str">
        <f>VLOOKUP(B54,[1]患者类型!$A$1:$B$118,2,0)</f>
        <v>人流术患者</v>
      </c>
      <c r="H54" s="138">
        <v>112</v>
      </c>
      <c r="I54" s="136">
        <v>56</v>
      </c>
      <c r="J54" s="136">
        <v>56</v>
      </c>
      <c r="K54" s="138" t="s">
        <v>173</v>
      </c>
    </row>
    <row r="55" spans="1:11">
      <c r="A55" s="145">
        <v>94</v>
      </c>
      <c r="B55" s="145" t="s">
        <v>174</v>
      </c>
      <c r="C55" s="145">
        <v>2022</v>
      </c>
      <c r="D55" s="145" t="s">
        <v>40</v>
      </c>
      <c r="E55" s="145" t="s">
        <v>13</v>
      </c>
      <c r="F55" s="146" t="s">
        <v>175</v>
      </c>
      <c r="G55" s="147" t="str">
        <f>VLOOKUP(B55,[1]患者类型!$A$1:$B$118,2,0)</f>
        <v>骨折手术患者</v>
      </c>
      <c r="H55" s="147">
        <v>104</v>
      </c>
      <c r="I55" s="145">
        <v>52</v>
      </c>
      <c r="J55" s="145">
        <v>52</v>
      </c>
      <c r="K55" s="147" t="s">
        <v>176</v>
      </c>
    </row>
    <row r="56" spans="1:11">
      <c r="A56" s="139">
        <v>77</v>
      </c>
      <c r="B56" s="139" t="s">
        <v>177</v>
      </c>
      <c r="C56" s="139">
        <v>2019</v>
      </c>
      <c r="D56" s="139" t="s">
        <v>40</v>
      </c>
      <c r="E56" s="139" t="s">
        <v>13</v>
      </c>
      <c r="F56" s="141" t="s">
        <v>178</v>
      </c>
      <c r="G56" s="142" t="str">
        <f>VLOOKUP(B56,[1]患者类型!$A$1:$B$118,2,0)</f>
        <v>腹腔镜手术患儿</v>
      </c>
      <c r="H56" s="142">
        <v>78</v>
      </c>
      <c r="I56" s="139">
        <v>39</v>
      </c>
      <c r="J56" s="139">
        <v>39</v>
      </c>
      <c r="K56" s="142" t="s">
        <v>179</v>
      </c>
    </row>
    <row r="57" spans="1:11">
      <c r="A57" s="145">
        <v>60</v>
      </c>
      <c r="B57" s="153" t="s">
        <v>180</v>
      </c>
      <c r="C57" s="153">
        <v>2017</v>
      </c>
      <c r="D57" s="153" t="s">
        <v>144</v>
      </c>
      <c r="E57" s="145" t="s">
        <v>13</v>
      </c>
      <c r="F57" s="154" t="s">
        <v>145</v>
      </c>
      <c r="G57" s="147" t="str">
        <f>VLOOKUP(B57,[1]患者类型!$A$1:$B$118,2,0)</f>
        <v>前列腺癌老年患者</v>
      </c>
      <c r="H57" s="155">
        <v>100</v>
      </c>
      <c r="I57" s="153">
        <v>50</v>
      </c>
      <c r="J57" s="153">
        <v>50</v>
      </c>
      <c r="K57" s="147" t="s">
        <v>181</v>
      </c>
    </row>
    <row r="58" spans="1:11">
      <c r="A58" s="145">
        <v>86</v>
      </c>
      <c r="B58" s="145" t="s">
        <v>182</v>
      </c>
      <c r="C58" s="145">
        <v>2021</v>
      </c>
      <c r="D58" s="145" t="s">
        <v>40</v>
      </c>
      <c r="E58" s="145" t="s">
        <v>13</v>
      </c>
      <c r="F58" s="146" t="s">
        <v>183</v>
      </c>
      <c r="G58" s="147" t="str">
        <f>VLOOKUP(B58,[1]患者类型!$A$1:$B$118,2,0)</f>
        <v>麻醉手术老年患者</v>
      </c>
      <c r="H58" s="147">
        <v>84</v>
      </c>
      <c r="I58" s="145">
        <v>42</v>
      </c>
      <c r="J58" s="145">
        <v>42</v>
      </c>
      <c r="K58" s="147" t="s">
        <v>184</v>
      </c>
    </row>
    <row r="59" spans="1:11">
      <c r="A59" s="145">
        <v>69</v>
      </c>
      <c r="B59" s="153" t="s">
        <v>185</v>
      </c>
      <c r="C59" s="153">
        <v>2018</v>
      </c>
      <c r="D59" s="153" t="s">
        <v>144</v>
      </c>
      <c r="E59" s="145" t="s">
        <v>13</v>
      </c>
      <c r="F59" s="154" t="s">
        <v>186</v>
      </c>
      <c r="G59" s="147" t="str">
        <f>VLOOKUP(B59,[1]患者类型!$A$1:$B$118,2,0)</f>
        <v>老年腹腔镜手术患者</v>
      </c>
      <c r="H59" s="155">
        <v>80</v>
      </c>
      <c r="I59" s="153">
        <v>40</v>
      </c>
      <c r="J59" s="153">
        <v>40</v>
      </c>
      <c r="K59" s="147" t="s">
        <v>187</v>
      </c>
    </row>
    <row r="60" spans="1:11">
      <c r="A60" s="136">
        <v>54</v>
      </c>
      <c r="B60" s="143" t="s">
        <v>188</v>
      </c>
      <c r="C60" s="143">
        <v>2015</v>
      </c>
      <c r="D60" s="143" t="s">
        <v>144</v>
      </c>
      <c r="E60" s="136" t="s">
        <v>13</v>
      </c>
      <c r="F60" s="148" t="s">
        <v>189</v>
      </c>
      <c r="G60" s="138" t="str">
        <f>VLOOKUP(B60,[1]患者类型!$A$1:$B$118,2,0)</f>
        <v>全凭静脉麻醉手术患者</v>
      </c>
      <c r="H60" s="144">
        <v>798</v>
      </c>
      <c r="I60" s="143">
        <v>396</v>
      </c>
      <c r="J60" s="143">
        <v>402</v>
      </c>
      <c r="K60" s="138" t="s">
        <v>190</v>
      </c>
    </row>
    <row r="61" spans="1:11">
      <c r="A61" s="136">
        <v>23</v>
      </c>
      <c r="B61" s="136" t="s">
        <v>191</v>
      </c>
      <c r="C61" s="136">
        <v>2009</v>
      </c>
      <c r="D61" s="136" t="s">
        <v>40</v>
      </c>
      <c r="E61" s="136" t="s">
        <v>13</v>
      </c>
      <c r="F61" s="137" t="s">
        <v>192</v>
      </c>
      <c r="G61" s="138" t="str">
        <f>VLOOKUP(B61,[1]患者类型!$A$1:$B$118,2,0)</f>
        <v>成人甲状腺次全切除手术患者</v>
      </c>
      <c r="H61" s="138">
        <v>70</v>
      </c>
      <c r="I61" s="136">
        <v>35</v>
      </c>
      <c r="J61" s="136">
        <v>35</v>
      </c>
      <c r="K61" s="138" t="s">
        <v>193</v>
      </c>
    </row>
    <row r="62" spans="1:11">
      <c r="A62" s="139">
        <v>51</v>
      </c>
      <c r="B62" s="157" t="s">
        <v>194</v>
      </c>
      <c r="C62" s="157">
        <v>2015</v>
      </c>
      <c r="D62" s="157" t="s">
        <v>144</v>
      </c>
      <c r="E62" s="139" t="s">
        <v>13</v>
      </c>
      <c r="F62" s="158" t="s">
        <v>195</v>
      </c>
      <c r="G62" s="142" t="str">
        <f>VLOOKUP(B62,[1]患者类型!$A$1:$B$118,2,0)</f>
        <v>斜视患儿</v>
      </c>
      <c r="H62" s="159">
        <v>80</v>
      </c>
      <c r="I62" s="157">
        <v>40</v>
      </c>
      <c r="J62" s="157">
        <v>40</v>
      </c>
      <c r="K62" s="142" t="s">
        <v>196</v>
      </c>
    </row>
    <row r="63" spans="1:11">
      <c r="A63" s="136">
        <v>84</v>
      </c>
      <c r="B63" s="160" t="s">
        <v>197</v>
      </c>
      <c r="C63" s="122">
        <v>2020</v>
      </c>
      <c r="D63" s="122" t="s">
        <v>144</v>
      </c>
      <c r="E63" s="118" t="s">
        <v>13</v>
      </c>
      <c r="F63" s="123" t="s">
        <v>119</v>
      </c>
      <c r="G63" s="161" t="s">
        <v>198</v>
      </c>
      <c r="H63" s="162">
        <v>60</v>
      </c>
      <c r="I63" s="122">
        <v>30</v>
      </c>
      <c r="J63" s="122">
        <v>30</v>
      </c>
      <c r="K63" s="163" t="s">
        <v>199</v>
      </c>
    </row>
    <row r="64" spans="1:11">
      <c r="A64" s="136">
        <v>27</v>
      </c>
      <c r="B64" s="143" t="s">
        <v>200</v>
      </c>
      <c r="C64" s="143">
        <v>2011</v>
      </c>
      <c r="D64" s="143" t="s">
        <v>144</v>
      </c>
      <c r="E64" s="136" t="s">
        <v>13</v>
      </c>
      <c r="F64" s="148" t="s">
        <v>201</v>
      </c>
      <c r="G64" s="138" t="str">
        <f>VLOOKUP(B64,[1]患者类型!$A$1:$B$118,2,0)</f>
        <v>ERCP的患者</v>
      </c>
      <c r="H64" s="144">
        <v>40</v>
      </c>
      <c r="I64" s="143">
        <v>20</v>
      </c>
      <c r="J64" s="143">
        <v>20</v>
      </c>
      <c r="K64" s="138" t="s">
        <v>202</v>
      </c>
    </row>
    <row r="65" spans="1:11">
      <c r="A65" s="145">
        <v>87</v>
      </c>
      <c r="B65" s="145" t="s">
        <v>203</v>
      </c>
      <c r="C65" s="145">
        <v>2021</v>
      </c>
      <c r="D65" s="145" t="s">
        <v>40</v>
      </c>
      <c r="E65" s="145" t="s">
        <v>13</v>
      </c>
      <c r="F65" s="146" t="s">
        <v>204</v>
      </c>
      <c r="G65" s="147" t="str">
        <f>VLOOKUP(B65,[1]患者类型!$A$1:$B$118,2,0)</f>
        <v>老年腹腔镜胆囊切除术患者</v>
      </c>
      <c r="H65" s="147">
        <v>92</v>
      </c>
      <c r="I65" s="145">
        <v>46</v>
      </c>
      <c r="J65" s="145">
        <v>46</v>
      </c>
      <c r="K65" s="147" t="s">
        <v>205</v>
      </c>
    </row>
    <row r="66" spans="1:11">
      <c r="A66" s="145">
        <v>83</v>
      </c>
      <c r="B66" s="145" t="s">
        <v>206</v>
      </c>
      <c r="C66" s="145">
        <v>2020</v>
      </c>
      <c r="D66" s="145" t="s">
        <v>40</v>
      </c>
      <c r="E66" s="145" t="s">
        <v>13</v>
      </c>
      <c r="F66" s="146" t="s">
        <v>207</v>
      </c>
      <c r="G66" s="147" t="str">
        <f>VLOOKUP(B66,[1]患者类型!$A$1:$B$118,2,0)</f>
        <v>腹腔镜手术患者</v>
      </c>
      <c r="H66" s="147">
        <v>80</v>
      </c>
      <c r="I66" s="145">
        <v>40</v>
      </c>
      <c r="J66" s="145">
        <v>40</v>
      </c>
      <c r="K66" s="147" t="s">
        <v>208</v>
      </c>
    </row>
    <row r="67" spans="1:11">
      <c r="A67" s="136">
        <v>74</v>
      </c>
      <c r="B67" s="136" t="s">
        <v>209</v>
      </c>
      <c r="C67" s="136">
        <v>2019</v>
      </c>
      <c r="D67" s="136" t="s">
        <v>40</v>
      </c>
      <c r="E67" s="136" t="s">
        <v>13</v>
      </c>
      <c r="F67" s="137" t="s">
        <v>79</v>
      </c>
      <c r="G67" s="138" t="str">
        <f>VLOOKUP(B67,[1]患者类型!$A$1:$B$118,2,0)</f>
        <v>甲状腺手术患者</v>
      </c>
      <c r="H67" s="138">
        <v>100</v>
      </c>
      <c r="I67" s="136">
        <v>50</v>
      </c>
      <c r="J67" s="136">
        <v>50</v>
      </c>
      <c r="K67" s="138" t="s">
        <v>184</v>
      </c>
    </row>
    <row r="68" spans="1:11">
      <c r="A68" s="136">
        <v>52</v>
      </c>
      <c r="B68" s="143" t="s">
        <v>210</v>
      </c>
      <c r="C68" s="143">
        <v>2015</v>
      </c>
      <c r="D68" s="143" t="s">
        <v>144</v>
      </c>
      <c r="E68" s="136" t="s">
        <v>13</v>
      </c>
      <c r="F68" s="148" t="s">
        <v>79</v>
      </c>
      <c r="G68" s="138" t="str">
        <f>VLOOKUP(B68,[1]患者类型!$A$1:$B$118,2,0)</f>
        <v>腹部腔镜手术患者</v>
      </c>
      <c r="H68" s="144">
        <v>343</v>
      </c>
      <c r="I68" s="143">
        <v>30</v>
      </c>
      <c r="J68" s="143">
        <v>30</v>
      </c>
      <c r="K68" s="138" t="s">
        <v>181</v>
      </c>
    </row>
    <row r="69" ht="28" spans="1:11">
      <c r="A69" s="145">
        <v>28</v>
      </c>
      <c r="B69" s="153" t="s">
        <v>211</v>
      </c>
      <c r="C69" s="153">
        <v>2011</v>
      </c>
      <c r="D69" s="153" t="s">
        <v>144</v>
      </c>
      <c r="E69" s="145" t="s">
        <v>13</v>
      </c>
      <c r="F69" s="154" t="s">
        <v>212</v>
      </c>
      <c r="G69" s="147" t="str">
        <f>VLOOKUP(B69,[1]患者类型!$A$1:$B$118,2,0)</f>
        <v>腹腔镜下胆囊切除手术的老年高血压患者</v>
      </c>
      <c r="H69" s="155">
        <v>80</v>
      </c>
      <c r="I69" s="153"/>
      <c r="J69" s="153"/>
      <c r="K69" s="147" t="s">
        <v>164</v>
      </c>
    </row>
    <row r="70" spans="1:11">
      <c r="A70" s="136">
        <v>38</v>
      </c>
      <c r="B70" s="143" t="s">
        <v>213</v>
      </c>
      <c r="C70" s="143">
        <v>2013</v>
      </c>
      <c r="D70" s="143" t="s">
        <v>144</v>
      </c>
      <c r="E70" s="136" t="s">
        <v>13</v>
      </c>
      <c r="F70" s="148" t="s">
        <v>214</v>
      </c>
      <c r="G70" s="138" t="str">
        <f>VLOOKUP(B70,[1]患者类型!$A$1:$B$118,2,0)</f>
        <v>妇科腹腔镜手术全麻患者</v>
      </c>
      <c r="H70" s="144">
        <v>40</v>
      </c>
      <c r="I70" s="143">
        <v>20</v>
      </c>
      <c r="J70" s="143">
        <v>20</v>
      </c>
      <c r="K70" s="138" t="s">
        <v>215</v>
      </c>
    </row>
    <row r="71" spans="1:11">
      <c r="A71" s="145">
        <v>66</v>
      </c>
      <c r="B71" s="153" t="s">
        <v>216</v>
      </c>
      <c r="C71" s="153">
        <v>2018</v>
      </c>
      <c r="D71" s="153" t="s">
        <v>144</v>
      </c>
      <c r="E71" s="145" t="s">
        <v>13</v>
      </c>
      <c r="F71" s="154" t="s">
        <v>217</v>
      </c>
      <c r="G71" s="147" t="str">
        <f>VLOOKUP(B71,[1]患者类型!$A$1:$B$118,2,0)</f>
        <v>全麻老年患者</v>
      </c>
      <c r="H71" s="155">
        <v>78</v>
      </c>
      <c r="I71" s="153">
        <v>39</v>
      </c>
      <c r="J71" s="153">
        <v>39</v>
      </c>
      <c r="K71" s="147" t="s">
        <v>218</v>
      </c>
    </row>
    <row r="72" spans="1:11">
      <c r="A72" s="136">
        <v>16</v>
      </c>
      <c r="B72" s="136" t="s">
        <v>219</v>
      </c>
      <c r="C72" s="136">
        <v>2006</v>
      </c>
      <c r="D72" s="136" t="s">
        <v>40</v>
      </c>
      <c r="E72" s="136" t="s">
        <v>13</v>
      </c>
      <c r="F72" s="137" t="s">
        <v>220</v>
      </c>
      <c r="G72" s="138" t="str">
        <f>VLOOKUP(B72,[1]患者类型!$A$1:$B$118,2,0)</f>
        <v>消化内镜检查治疗的患者</v>
      </c>
      <c r="H72" s="138">
        <v>68</v>
      </c>
      <c r="I72" s="136">
        <v>35</v>
      </c>
      <c r="J72" s="136">
        <v>33</v>
      </c>
      <c r="K72" s="138" t="s">
        <v>221</v>
      </c>
    </row>
    <row r="73" spans="1:11">
      <c r="A73" s="139">
        <v>55</v>
      </c>
      <c r="B73" s="157" t="s">
        <v>222</v>
      </c>
      <c r="C73" s="157">
        <v>2015</v>
      </c>
      <c r="D73" s="157" t="s">
        <v>144</v>
      </c>
      <c r="E73" s="139" t="s">
        <v>13</v>
      </c>
      <c r="F73" s="158" t="s">
        <v>70</v>
      </c>
      <c r="G73" s="142" t="str">
        <f>VLOOKUP(B73,[1]患者类型!$A$1:$B$118,2,0)</f>
        <v>扁桃体手术患儿</v>
      </c>
      <c r="H73" s="159">
        <v>60</v>
      </c>
      <c r="I73" s="157">
        <v>30</v>
      </c>
      <c r="J73" s="157">
        <v>30</v>
      </c>
      <c r="K73" s="142" t="s">
        <v>142</v>
      </c>
    </row>
    <row r="74" ht="28" spans="1:11">
      <c r="A74" s="145">
        <v>57</v>
      </c>
      <c r="B74" s="153" t="s">
        <v>223</v>
      </c>
      <c r="C74" s="153">
        <v>2016</v>
      </c>
      <c r="D74" s="153" t="s">
        <v>144</v>
      </c>
      <c r="E74" s="145" t="s">
        <v>13</v>
      </c>
      <c r="F74" s="154" t="s">
        <v>224</v>
      </c>
      <c r="G74" s="147" t="str">
        <f>VLOOKUP(B74,[1]患者类型!$A$1:$B$118,2,0)</f>
        <v>老年慢性贫血患者</v>
      </c>
      <c r="H74" s="155">
        <v>180</v>
      </c>
      <c r="I74" s="153">
        <v>90</v>
      </c>
      <c r="J74" s="153">
        <v>90</v>
      </c>
      <c r="K74" s="147" t="s">
        <v>225</v>
      </c>
    </row>
    <row r="75" ht="28" spans="1:11">
      <c r="A75" s="136">
        <v>91</v>
      </c>
      <c r="B75" s="136" t="s">
        <v>226</v>
      </c>
      <c r="C75" s="136">
        <v>2021</v>
      </c>
      <c r="D75" s="136" t="s">
        <v>40</v>
      </c>
      <c r="E75" s="136" t="s">
        <v>13</v>
      </c>
      <c r="F75" s="137" t="s">
        <v>227</v>
      </c>
      <c r="G75" s="138" t="str">
        <f>VLOOKUP(B75,[1]患者类型!$A$1:$B$118,2,0)</f>
        <v>耳鼻喉短小手术患者</v>
      </c>
      <c r="H75" s="138">
        <v>75</v>
      </c>
      <c r="I75" s="136">
        <v>36</v>
      </c>
      <c r="J75" s="136">
        <v>37</v>
      </c>
      <c r="K75" s="138" t="s">
        <v>228</v>
      </c>
    </row>
    <row r="76" spans="1:11">
      <c r="A76" s="139">
        <v>32</v>
      </c>
      <c r="B76" s="157" t="s">
        <v>229</v>
      </c>
      <c r="C76" s="157">
        <v>2011</v>
      </c>
      <c r="D76" s="157" t="s">
        <v>144</v>
      </c>
      <c r="E76" s="139" t="s">
        <v>13</v>
      </c>
      <c r="F76" s="158" t="s">
        <v>230</v>
      </c>
      <c r="G76" s="142" t="str">
        <f>VLOOKUP(B76,[1]患者类型!$A$1:$B$118,2,0)</f>
        <v>小儿先天心病患者</v>
      </c>
      <c r="H76" s="159">
        <v>30</v>
      </c>
      <c r="I76" s="157">
        <v>15</v>
      </c>
      <c r="J76" s="157">
        <v>15</v>
      </c>
      <c r="K76" s="142" t="s">
        <v>142</v>
      </c>
    </row>
    <row r="77" spans="1:11">
      <c r="A77" s="136">
        <v>39</v>
      </c>
      <c r="B77" s="143" t="s">
        <v>231</v>
      </c>
      <c r="C77" s="143">
        <v>2013</v>
      </c>
      <c r="D77" s="143" t="s">
        <v>144</v>
      </c>
      <c r="E77" s="136" t="s">
        <v>13</v>
      </c>
      <c r="F77" s="148" t="s">
        <v>232</v>
      </c>
      <c r="G77" s="138" t="str">
        <f>VLOOKUP(B77,[1]患者类型!$A$1:$B$118,2,0)</f>
        <v>妇科腹腔镜手术患者</v>
      </c>
      <c r="H77" s="144">
        <v>120</v>
      </c>
      <c r="I77" s="143">
        <v>60</v>
      </c>
      <c r="J77" s="143">
        <v>60</v>
      </c>
      <c r="K77" s="138" t="s">
        <v>45</v>
      </c>
    </row>
    <row r="78" spans="1:11">
      <c r="A78" s="145">
        <v>56</v>
      </c>
      <c r="B78" s="153" t="s">
        <v>233</v>
      </c>
      <c r="C78" s="153">
        <v>2016</v>
      </c>
      <c r="D78" s="153" t="s">
        <v>144</v>
      </c>
      <c r="E78" s="145" t="s">
        <v>13</v>
      </c>
      <c r="F78" s="154" t="s">
        <v>138</v>
      </c>
      <c r="G78" s="147" t="str">
        <f>VLOOKUP(B78,[1]患者类型!$A$1:$B$118,2,0)</f>
        <v>全麻下行腹部手术的老年患者</v>
      </c>
      <c r="H78" s="155">
        <v>82</v>
      </c>
      <c r="I78" s="153">
        <v>45</v>
      </c>
      <c r="J78" s="153">
        <v>37</v>
      </c>
      <c r="K78" s="147" t="s">
        <v>234</v>
      </c>
    </row>
    <row r="79" ht="28" spans="1:11">
      <c r="A79" s="136">
        <v>44</v>
      </c>
      <c r="B79" s="143" t="s">
        <v>235</v>
      </c>
      <c r="C79" s="143">
        <v>2014</v>
      </c>
      <c r="D79" s="143" t="s">
        <v>144</v>
      </c>
      <c r="E79" s="136" t="s">
        <v>13</v>
      </c>
      <c r="F79" s="148" t="s">
        <v>236</v>
      </c>
      <c r="G79" s="138" t="str">
        <f>VLOOKUP(B79,[1]患者类型!$A$1:$B$118,2,0)</f>
        <v>快通道开放性胃部手术患者</v>
      </c>
      <c r="H79" s="144">
        <v>48</v>
      </c>
      <c r="I79" s="143">
        <v>24</v>
      </c>
      <c r="J79" s="143">
        <v>24</v>
      </c>
      <c r="K79" s="138" t="s">
        <v>77</v>
      </c>
    </row>
    <row r="80" ht="28" spans="1:11">
      <c r="A80" s="136">
        <v>68</v>
      </c>
      <c r="B80" s="143" t="s">
        <v>237</v>
      </c>
      <c r="C80" s="143">
        <v>2018</v>
      </c>
      <c r="D80" s="143" t="s">
        <v>144</v>
      </c>
      <c r="E80" s="136" t="s">
        <v>13</v>
      </c>
      <c r="F80" s="148" t="s">
        <v>238</v>
      </c>
      <c r="G80" s="138" t="str">
        <f>VLOOKUP(B80,[1]患者类型!$A$1:$B$118,2,0)</f>
        <v>全身麻醉患者</v>
      </c>
      <c r="H80" s="144">
        <v>146</v>
      </c>
      <c r="I80" s="143">
        <v>73</v>
      </c>
      <c r="J80" s="143">
        <v>73</v>
      </c>
      <c r="K80" s="138" t="s">
        <v>239</v>
      </c>
    </row>
    <row r="81" ht="28" spans="1:11">
      <c r="A81" s="139">
        <v>30</v>
      </c>
      <c r="B81" s="157" t="s">
        <v>240</v>
      </c>
      <c r="C81" s="157">
        <v>2011</v>
      </c>
      <c r="D81" s="157" t="s">
        <v>144</v>
      </c>
      <c r="E81" s="139" t="s">
        <v>13</v>
      </c>
      <c r="F81" s="158" t="s">
        <v>241</v>
      </c>
      <c r="G81" s="142" t="str">
        <f>VLOOKUP(B81,[1]患者类型!$A$1:$B$118,2,0)</f>
        <v>小儿扁桃体患者</v>
      </c>
      <c r="H81" s="159">
        <v>60</v>
      </c>
      <c r="I81" s="157">
        <v>30</v>
      </c>
      <c r="J81" s="157">
        <v>30</v>
      </c>
      <c r="K81" s="142" t="s">
        <v>242</v>
      </c>
    </row>
    <row r="82" spans="1:11">
      <c r="A82" s="136">
        <v>33</v>
      </c>
      <c r="B82" s="143" t="s">
        <v>243</v>
      </c>
      <c r="C82" s="143">
        <v>2011</v>
      </c>
      <c r="D82" s="143" t="s">
        <v>144</v>
      </c>
      <c r="E82" s="136" t="s">
        <v>13</v>
      </c>
      <c r="F82" s="148" t="s">
        <v>244</v>
      </c>
      <c r="G82" s="138" t="str">
        <f>VLOOKUP(B82,[1]患者类型!$A$1:$B$118,2,0)</f>
        <v>后腹腔镜手术患者</v>
      </c>
      <c r="H82" s="144">
        <v>60</v>
      </c>
      <c r="I82" s="143">
        <v>30</v>
      </c>
      <c r="J82" s="143">
        <v>30</v>
      </c>
      <c r="K82" s="138" t="s">
        <v>245</v>
      </c>
    </row>
    <row r="83" spans="1:11">
      <c r="A83" s="145">
        <v>88</v>
      </c>
      <c r="B83" s="145" t="s">
        <v>246</v>
      </c>
      <c r="C83" s="145">
        <v>2021</v>
      </c>
      <c r="D83" s="145" t="s">
        <v>40</v>
      </c>
      <c r="E83" s="145" t="s">
        <v>13</v>
      </c>
      <c r="F83" s="146" t="s">
        <v>166</v>
      </c>
      <c r="G83" s="147" t="str">
        <f>VLOOKUP(B83,[1]患者类型!$A$1:$B$118,2,0)</f>
        <v>腹腔镜手术患者</v>
      </c>
      <c r="H83" s="147">
        <v>109</v>
      </c>
      <c r="I83" s="145">
        <v>55</v>
      </c>
      <c r="J83" s="145">
        <v>54</v>
      </c>
      <c r="K83" s="147" t="s">
        <v>208</v>
      </c>
    </row>
    <row r="84" spans="1:11">
      <c r="A84" s="136">
        <v>65</v>
      </c>
      <c r="B84" s="143" t="s">
        <v>247</v>
      </c>
      <c r="C84" s="143">
        <v>2018</v>
      </c>
      <c r="D84" s="143" t="s">
        <v>144</v>
      </c>
      <c r="E84" s="136" t="s">
        <v>13</v>
      </c>
      <c r="F84" s="148" t="s">
        <v>248</v>
      </c>
      <c r="G84" s="138" t="str">
        <f>VLOOKUP(B84,[1]患者类型!$A$1:$B$118,2,0)</f>
        <v>全麻术后老年患者</v>
      </c>
      <c r="H84" s="144">
        <v>60</v>
      </c>
      <c r="I84" s="143">
        <v>30</v>
      </c>
      <c r="J84" s="143">
        <v>30</v>
      </c>
      <c r="K84" s="138" t="s">
        <v>249</v>
      </c>
    </row>
    <row r="85" s="44" customFormat="1" spans="1:11">
      <c r="A85" s="145">
        <v>90</v>
      </c>
      <c r="B85" s="145" t="s">
        <v>250</v>
      </c>
      <c r="C85" s="145">
        <v>2021</v>
      </c>
      <c r="D85" s="145" t="s">
        <v>40</v>
      </c>
      <c r="E85" s="145" t="s">
        <v>13</v>
      </c>
      <c r="F85" s="146" t="s">
        <v>251</v>
      </c>
      <c r="G85" s="147" t="str">
        <f>VLOOKUP(B85,[1]患者类型!$A$1:$B$118,2,0)</f>
        <v>老年四肢骨折内固定患者</v>
      </c>
      <c r="H85" s="147">
        <v>90</v>
      </c>
      <c r="I85" s="145">
        <v>30</v>
      </c>
      <c r="J85" s="145">
        <v>30</v>
      </c>
      <c r="K85" s="147" t="s">
        <v>112</v>
      </c>
    </row>
    <row r="86" s="44" customFormat="1" spans="1:11">
      <c r="A86" s="136">
        <v>25</v>
      </c>
      <c r="B86" s="143" t="s">
        <v>252</v>
      </c>
      <c r="C86" s="143">
        <v>2010</v>
      </c>
      <c r="D86" s="143" t="s">
        <v>144</v>
      </c>
      <c r="E86" s="136" t="s">
        <v>13</v>
      </c>
      <c r="F86" s="148" t="s">
        <v>253</v>
      </c>
      <c r="G86" s="138" t="str">
        <f>VLOOKUP(B86,[1]患者类型!$A$1:$B$118,2,0)</f>
        <v>功能性鼻内窥镜手术患者</v>
      </c>
      <c r="H86" s="144">
        <v>66</v>
      </c>
      <c r="I86" s="143">
        <v>33</v>
      </c>
      <c r="J86" s="143">
        <v>33</v>
      </c>
      <c r="K86" s="138" t="s">
        <v>254</v>
      </c>
    </row>
    <row r="87" s="44" customFormat="1" spans="1:11">
      <c r="A87" s="136">
        <v>22</v>
      </c>
      <c r="B87" s="136" t="s">
        <v>255</v>
      </c>
      <c r="C87" s="136">
        <v>2009</v>
      </c>
      <c r="D87" s="136" t="s">
        <v>40</v>
      </c>
      <c r="E87" s="136" t="s">
        <v>13</v>
      </c>
      <c r="F87" s="137" t="s">
        <v>256</v>
      </c>
      <c r="G87" s="138" t="str">
        <f>VLOOKUP(B87,[1]患者类型!$A$1:$B$118,2,0)</f>
        <v>肝功能不全患者</v>
      </c>
      <c r="H87" s="138">
        <v>40</v>
      </c>
      <c r="I87" s="136">
        <v>20</v>
      </c>
      <c r="J87" s="136">
        <v>20</v>
      </c>
      <c r="K87" s="138" t="s">
        <v>257</v>
      </c>
    </row>
    <row r="88" s="44" customFormat="1" ht="28" spans="1:11">
      <c r="A88" s="136">
        <v>50</v>
      </c>
      <c r="B88" s="143" t="s">
        <v>258</v>
      </c>
      <c r="C88" s="143">
        <v>2015</v>
      </c>
      <c r="D88" s="143" t="s">
        <v>144</v>
      </c>
      <c r="E88" s="136" t="s">
        <v>13</v>
      </c>
      <c r="F88" s="148" t="s">
        <v>259</v>
      </c>
      <c r="G88" s="138" t="str">
        <f>VLOOKUP(B88,[1]患者类型!$A$1:$B$118,2,0)</f>
        <v>无痛性宫腔镜下子宫内膜息肉电切术患者</v>
      </c>
      <c r="H88" s="144">
        <v>140</v>
      </c>
      <c r="I88" s="143">
        <v>70</v>
      </c>
      <c r="J88" s="143">
        <v>70</v>
      </c>
      <c r="K88" s="138" t="s">
        <v>215</v>
      </c>
    </row>
    <row r="89" s="44" customFormat="1" ht="28" spans="1:11">
      <c r="A89" s="145">
        <v>71</v>
      </c>
      <c r="B89" s="153" t="s">
        <v>260</v>
      </c>
      <c r="C89" s="153">
        <v>2018</v>
      </c>
      <c r="D89" s="153" t="s">
        <v>144</v>
      </c>
      <c r="E89" s="145" t="s">
        <v>13</v>
      </c>
      <c r="F89" s="154" t="s">
        <v>261</v>
      </c>
      <c r="G89" s="147" t="str">
        <f>VLOOKUP(B89,[1]患者类型!$A$1:$B$118,2,0)</f>
        <v>全麻手术老年患者</v>
      </c>
      <c r="H89" s="155">
        <v>156</v>
      </c>
      <c r="I89" s="153">
        <v>78</v>
      </c>
      <c r="J89" s="153">
        <v>78</v>
      </c>
      <c r="K89" s="147" t="s">
        <v>262</v>
      </c>
    </row>
    <row r="90" s="44" customFormat="1" spans="1:11">
      <c r="A90" s="136">
        <v>76</v>
      </c>
      <c r="B90" s="136" t="s">
        <v>263</v>
      </c>
      <c r="C90" s="136">
        <v>2019</v>
      </c>
      <c r="D90" s="136" t="s">
        <v>40</v>
      </c>
      <c r="E90" s="136" t="s">
        <v>171</v>
      </c>
      <c r="F90" s="137" t="s">
        <v>264</v>
      </c>
      <c r="G90" s="138" t="str">
        <f>VLOOKUP(B90,[1]患者类型!$A$1:$B$118,2,0)</f>
        <v>腹腔镜治疗的妇科患者</v>
      </c>
      <c r="H90" s="138">
        <v>102</v>
      </c>
      <c r="I90" s="136">
        <v>51</v>
      </c>
      <c r="J90" s="136">
        <v>51</v>
      </c>
      <c r="K90" s="138" t="s">
        <v>215</v>
      </c>
    </row>
    <row r="91" ht="28" spans="1:11">
      <c r="A91" s="136">
        <v>81</v>
      </c>
      <c r="B91" s="136" t="s">
        <v>265</v>
      </c>
      <c r="C91" s="136">
        <v>2020</v>
      </c>
      <c r="D91" s="136" t="s">
        <v>40</v>
      </c>
      <c r="E91" s="136" t="s">
        <v>13</v>
      </c>
      <c r="F91" s="137" t="s">
        <v>266</v>
      </c>
      <c r="G91" s="138" t="str">
        <f>VLOOKUP(B91,[1]患者类型!$A$1:$B$118,2,0)</f>
        <v>ICU收治患者</v>
      </c>
      <c r="H91" s="138">
        <v>140</v>
      </c>
      <c r="I91" s="136">
        <v>70</v>
      </c>
      <c r="J91" s="136">
        <v>70</v>
      </c>
      <c r="K91" s="161" t="s">
        <v>267</v>
      </c>
    </row>
    <row r="92" spans="1:11">
      <c r="A92" s="145">
        <v>67</v>
      </c>
      <c r="B92" s="153" t="s">
        <v>268</v>
      </c>
      <c r="C92" s="153">
        <v>2018</v>
      </c>
      <c r="D92" s="153" t="s">
        <v>144</v>
      </c>
      <c r="E92" s="145" t="s">
        <v>13</v>
      </c>
      <c r="F92" s="154" t="s">
        <v>134</v>
      </c>
      <c r="G92" s="147" t="str">
        <f>VLOOKUP(B92,[1]患者类型!$A$1:$B$118,2,0)</f>
        <v>老年骨折手术患者</v>
      </c>
      <c r="H92" s="155">
        <v>80</v>
      </c>
      <c r="I92" s="153">
        <v>40</v>
      </c>
      <c r="J92" s="153">
        <v>40</v>
      </c>
      <c r="K92" s="147" t="s">
        <v>208</v>
      </c>
    </row>
    <row r="93" spans="1:11">
      <c r="A93" s="136">
        <v>29</v>
      </c>
      <c r="B93" s="143" t="s">
        <v>269</v>
      </c>
      <c r="C93" s="143">
        <v>2011</v>
      </c>
      <c r="D93" s="143" t="s">
        <v>144</v>
      </c>
      <c r="E93" s="136" t="s">
        <v>13</v>
      </c>
      <c r="F93" s="148" t="s">
        <v>270</v>
      </c>
      <c r="G93" s="138" t="str">
        <f>VLOOKUP(B93,[1]患者类型!$A$1:$B$118,2,0)</f>
        <v>高血压III期患者</v>
      </c>
      <c r="H93" s="144">
        <v>30</v>
      </c>
      <c r="I93" s="143">
        <v>15</v>
      </c>
      <c r="J93" s="143">
        <v>15</v>
      </c>
      <c r="K93" s="138" t="s">
        <v>271</v>
      </c>
    </row>
    <row r="94" ht="28" spans="1:11">
      <c r="A94" s="136">
        <v>59</v>
      </c>
      <c r="B94" s="143" t="s">
        <v>272</v>
      </c>
      <c r="C94" s="143">
        <v>2017</v>
      </c>
      <c r="D94" s="143" t="s">
        <v>144</v>
      </c>
      <c r="E94" s="136" t="s">
        <v>13</v>
      </c>
      <c r="F94" s="148" t="s">
        <v>273</v>
      </c>
      <c r="G94" s="138" t="str">
        <f>VLOOKUP(B94,[1]患者类型!$A$1:$B$118,2,0)</f>
        <v>胆道探查术患者</v>
      </c>
      <c r="H94" s="144">
        <v>57</v>
      </c>
      <c r="I94" s="143">
        <v>30</v>
      </c>
      <c r="J94" s="143">
        <v>27</v>
      </c>
      <c r="K94" s="138" t="s">
        <v>26</v>
      </c>
    </row>
    <row r="95" ht="28" spans="1:11">
      <c r="A95" s="145">
        <v>70</v>
      </c>
      <c r="B95" s="153" t="s">
        <v>274</v>
      </c>
      <c r="C95" s="153">
        <v>2018</v>
      </c>
      <c r="D95" s="153" t="s">
        <v>144</v>
      </c>
      <c r="E95" s="145" t="s">
        <v>13</v>
      </c>
      <c r="F95" s="154" t="s">
        <v>275</v>
      </c>
      <c r="G95" s="147" t="str">
        <f>VLOOKUP(B95,[1]患者类型!$A$1:$B$118,2,0)</f>
        <v>合并高血压，膝关节置换术的患者</v>
      </c>
      <c r="H95" s="155">
        <v>40</v>
      </c>
      <c r="I95" s="153">
        <v>20</v>
      </c>
      <c r="J95" s="153">
        <v>20</v>
      </c>
      <c r="K95" s="147" t="s">
        <v>276</v>
      </c>
    </row>
  </sheetData>
  <dataValidations count="1">
    <dataValidation type="list" allowBlank="1" showInputMessage="1" showErrorMessage="1" sqref="E1 E4 E12 E74 E77">
      <formula1>"男,女,All"</formula1>
    </dataValidation>
  </dataValidations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E36"/>
  <sheetViews>
    <sheetView topLeftCell="A10" workbookViewId="0">
      <selection activeCell="I37" sqref="I37"/>
    </sheetView>
  </sheetViews>
  <sheetFormatPr defaultColWidth="8.75454545454545" defaultRowHeight="14"/>
  <sheetData>
    <row r="1" ht="15.5" spans="1:7">
      <c r="A1" s="76" t="s">
        <v>337</v>
      </c>
      <c r="B1" s="77" t="s">
        <v>1</v>
      </c>
      <c r="C1" s="25" t="s">
        <v>338</v>
      </c>
      <c r="D1" s="1" t="s">
        <v>8</v>
      </c>
      <c r="E1" s="1"/>
      <c r="F1" s="1" t="s">
        <v>9</v>
      </c>
      <c r="G1" s="1"/>
    </row>
    <row r="2" ht="15.5" spans="1:7">
      <c r="A2" s="78"/>
      <c r="B2" s="79"/>
      <c r="C2" s="25"/>
      <c r="D2" s="80" t="s">
        <v>363</v>
      </c>
      <c r="E2" s="80" t="s">
        <v>364</v>
      </c>
      <c r="F2" s="80" t="s">
        <v>363</v>
      </c>
      <c r="G2" s="80" t="s">
        <v>364</v>
      </c>
    </row>
    <row r="3" spans="1:8">
      <c r="A3" s="1">
        <f>VLOOKUP(B3,文献质量评价!$A$1:$L$40,2,0)</f>
        <v>73</v>
      </c>
      <c r="B3" s="57" t="s">
        <v>31</v>
      </c>
      <c r="C3" s="27">
        <f>VLOOKUP(B3,文献质量评价!$A$1:$L$40,3,0)</f>
        <v>2021</v>
      </c>
      <c r="D3" s="1">
        <v>0</v>
      </c>
      <c r="E3" s="1">
        <v>111</v>
      </c>
      <c r="F3" s="27">
        <v>1</v>
      </c>
      <c r="G3" s="1">
        <v>106</v>
      </c>
      <c r="H3" s="1" t="str">
        <f>VLOOKUP(B3,文献质量评价!$A$1:$L$40,12,0)</f>
        <v>Old</v>
      </c>
    </row>
    <row r="4" spans="1:8">
      <c r="A4" s="1">
        <f>VLOOKUP(B4,文献质量评价!$A$1:$L$40,2,0)</f>
        <v>92</v>
      </c>
      <c r="B4" s="81" t="s">
        <v>105</v>
      </c>
      <c r="C4" s="27">
        <f>VLOOKUP(B4,文献质量评价!$A$1:$L$40,3,0)</f>
        <v>2013</v>
      </c>
      <c r="D4" s="1">
        <v>31</v>
      </c>
      <c r="E4" s="1">
        <v>575</v>
      </c>
      <c r="F4" s="1">
        <v>31</v>
      </c>
      <c r="G4" s="1">
        <v>580</v>
      </c>
      <c r="H4" s="1" t="str">
        <f>VLOOKUP(B4,文献质量评价!$A$1:$L$40,12,0)</f>
        <v>Old</v>
      </c>
    </row>
    <row r="5" spans="1:8">
      <c r="A5" s="1">
        <f>VLOOKUP(B5,文献质量评价!$A$1:$L$40,2,0)</f>
        <v>94</v>
      </c>
      <c r="B5" s="81" t="s">
        <v>125</v>
      </c>
      <c r="C5" s="27">
        <f>VLOOKUP(B5,文献质量评价!$A$1:$L$40,3,0)</f>
        <v>2019</v>
      </c>
      <c r="D5" s="1">
        <v>4</v>
      </c>
      <c r="E5" s="1">
        <v>614</v>
      </c>
      <c r="F5" s="1">
        <v>19</v>
      </c>
      <c r="G5" s="1">
        <v>618</v>
      </c>
      <c r="H5" s="1" t="str">
        <f>VLOOKUP(B5,文献质量评价!$A$1:$L$40,12,0)</f>
        <v>Old</v>
      </c>
    </row>
    <row r="9" spans="1:28">
      <c r="A9" s="46"/>
      <c r="B9" s="46"/>
      <c r="C9" s="46"/>
      <c r="D9" s="82" t="s">
        <v>365</v>
      </c>
      <c r="E9" s="45"/>
      <c r="F9" s="45"/>
      <c r="G9" s="45"/>
      <c r="H9" s="45"/>
      <c r="I9" s="45"/>
      <c r="J9" s="46"/>
      <c r="K9" s="46"/>
      <c r="L9" s="46"/>
      <c r="M9" s="46"/>
      <c r="N9" s="44"/>
      <c r="O9" s="46"/>
      <c r="P9" s="46"/>
      <c r="Q9" s="46"/>
      <c r="R9" s="82" t="s">
        <v>366</v>
      </c>
      <c r="S9" s="45"/>
      <c r="T9" s="45"/>
      <c r="U9" s="45"/>
      <c r="V9" s="45"/>
      <c r="W9" s="83"/>
      <c r="X9" s="84"/>
      <c r="Y9" s="84"/>
      <c r="Z9" s="84"/>
      <c r="AA9" s="84"/>
      <c r="AB9" s="84"/>
    </row>
    <row r="10" spans="1:28">
      <c r="A10" s="46"/>
      <c r="B10" s="46"/>
      <c r="C10" s="46"/>
      <c r="D10" s="45"/>
      <c r="E10" s="45"/>
      <c r="F10" s="45"/>
      <c r="G10" s="45"/>
      <c r="H10" s="45"/>
      <c r="I10" s="45"/>
      <c r="J10" s="46"/>
      <c r="K10" s="46"/>
      <c r="L10" s="46"/>
      <c r="M10" s="46"/>
      <c r="N10" s="44"/>
      <c r="O10" s="46"/>
      <c r="P10" s="46"/>
      <c r="Q10" s="46"/>
      <c r="R10" s="45"/>
      <c r="S10" s="45"/>
      <c r="T10" s="45"/>
      <c r="U10" s="45"/>
      <c r="V10" s="45"/>
      <c r="W10" s="83"/>
      <c r="X10" s="84"/>
      <c r="Y10" s="84"/>
      <c r="Z10" s="84"/>
      <c r="AA10" s="84"/>
      <c r="AB10" s="84"/>
    </row>
    <row r="11" spans="1:28">
      <c r="A11" s="46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O11" s="46"/>
      <c r="P11" s="46"/>
      <c r="Q11" s="46"/>
      <c r="R11" s="46"/>
      <c r="S11" s="46"/>
      <c r="T11" s="46"/>
      <c r="U11" s="46"/>
      <c r="V11" s="46"/>
      <c r="W11" s="84"/>
      <c r="X11" s="84"/>
      <c r="Y11" s="84"/>
      <c r="Z11" s="84"/>
      <c r="AA11" s="84"/>
      <c r="AB11" s="84"/>
    </row>
    <row r="35" spans="1:31">
      <c r="A35" s="36"/>
      <c r="B35" s="36"/>
      <c r="C35" s="36"/>
      <c r="D35" s="37" t="s">
        <v>384</v>
      </c>
      <c r="E35" s="38"/>
      <c r="F35" s="38"/>
      <c r="G35" s="38"/>
      <c r="H35" s="38"/>
      <c r="I35" s="38"/>
      <c r="J35" s="36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</row>
    <row r="36" spans="1:31">
      <c r="A36" s="36"/>
      <c r="B36" s="36"/>
      <c r="C36" s="36"/>
      <c r="D36" s="38"/>
      <c r="E36" s="38"/>
      <c r="F36" s="38"/>
      <c r="G36" s="38"/>
      <c r="H36" s="38"/>
      <c r="I36" s="38"/>
      <c r="J36" s="36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  <c r="AA36" s="36"/>
      <c r="AB36" s="36"/>
      <c r="AC36" s="36"/>
      <c r="AD36" s="36"/>
      <c r="AE36" s="36"/>
    </row>
  </sheetData>
  <mergeCells count="5">
    <mergeCell ref="D1:E1"/>
    <mergeCell ref="F1:G1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R216"/>
  <sheetViews>
    <sheetView zoomScale="70" zoomScaleNormal="70" topLeftCell="A113" workbookViewId="0">
      <selection activeCell="N140" sqref="N140"/>
    </sheetView>
  </sheetViews>
  <sheetFormatPr defaultColWidth="8.75454545454545" defaultRowHeight="14"/>
  <cols>
    <col min="4" max="4" width="13.5" customWidth="1"/>
    <col min="5" max="5" width="17" style="1" customWidth="1"/>
    <col min="6" max="7" width="11.8727272727273" customWidth="1"/>
    <col min="8" max="11" width="16.2545454545455" customWidth="1"/>
    <col min="16" max="16" width="16.2363636363636" style="31" customWidth="1"/>
  </cols>
  <sheetData>
    <row r="1" ht="17.1" customHeight="1" spans="1:11">
      <c r="A1" s="49" t="s">
        <v>337</v>
      </c>
      <c r="B1" s="49" t="s">
        <v>336</v>
      </c>
      <c r="C1" s="49" t="s">
        <v>338</v>
      </c>
      <c r="D1" s="59" t="s">
        <v>385</v>
      </c>
      <c r="E1" s="59" t="s">
        <v>386</v>
      </c>
      <c r="F1" s="49" t="s">
        <v>387</v>
      </c>
      <c r="G1" s="49" t="s">
        <v>388</v>
      </c>
      <c r="H1" s="50" t="s">
        <v>389</v>
      </c>
      <c r="I1" s="49" t="s">
        <v>390</v>
      </c>
      <c r="J1" s="49" t="s">
        <v>391</v>
      </c>
      <c r="K1" s="49" t="s">
        <v>392</v>
      </c>
    </row>
    <row r="2" ht="14.75" spans="1:20">
      <c r="A2" s="1">
        <f>VLOOKUP(B2,文献质量评价!$A$1:$L$40,2,0)</f>
        <v>19</v>
      </c>
      <c r="B2" s="10" t="s">
        <v>69</v>
      </c>
      <c r="C2" s="27">
        <f>VLOOKUP(B2,文献质量评价!$A$1:$L$40,3,0)</f>
        <v>2011</v>
      </c>
      <c r="D2" s="60" t="s">
        <v>393</v>
      </c>
      <c r="E2" s="1" t="s">
        <v>394</v>
      </c>
      <c r="F2" s="27">
        <v>54</v>
      </c>
      <c r="G2" s="27">
        <v>52</v>
      </c>
      <c r="H2" s="27">
        <v>0.025</v>
      </c>
      <c r="I2" s="27">
        <v>0.011</v>
      </c>
      <c r="J2" s="27">
        <v>0.023</v>
      </c>
      <c r="K2" s="27">
        <v>0.009</v>
      </c>
      <c r="L2" s="69" t="s">
        <v>356</v>
      </c>
      <c r="N2" t="str">
        <f t="shared" ref="N2:N14" si="0">IF(H2&gt;J2,"预警","")</f>
        <v>预警</v>
      </c>
      <c r="O2" t="str">
        <f t="shared" ref="O2:O11" si="1">IF(H2&gt;J2*1.1,"超10%","")</f>
        <v/>
      </c>
      <c r="P2" s="31" t="s">
        <v>395</v>
      </c>
      <c r="Q2" t="str">
        <f>VLOOKUP(B2,文献质量评价!$A$1:$L$40,12,0)</f>
        <v>Child</v>
      </c>
      <c r="T2" s="32"/>
    </row>
    <row r="3" spans="1:20">
      <c r="A3" s="1">
        <f>VLOOKUP(B3,文献质量评价!$A$1:$L$40,2,0)</f>
        <v>41</v>
      </c>
      <c r="B3" s="10" t="s">
        <v>113</v>
      </c>
      <c r="C3" s="27">
        <f>VLOOKUP(B3,文献质量评价!$A$1:$L$40,3,0)</f>
        <v>2015</v>
      </c>
      <c r="D3" s="60" t="s">
        <v>393</v>
      </c>
      <c r="E3" s="32" t="s">
        <v>396</v>
      </c>
      <c r="F3" s="27">
        <v>50</v>
      </c>
      <c r="G3" s="27">
        <v>50</v>
      </c>
      <c r="H3" s="61">
        <v>114.16</v>
      </c>
      <c r="I3" s="27">
        <v>30.53</v>
      </c>
      <c r="J3" s="27">
        <v>150</v>
      </c>
      <c r="K3" s="27">
        <v>76.33</v>
      </c>
      <c r="L3" s="69" t="s">
        <v>356</v>
      </c>
      <c r="N3" t="str">
        <f t="shared" si="0"/>
        <v/>
      </c>
      <c r="O3" t="str">
        <f t="shared" si="1"/>
        <v/>
      </c>
      <c r="Q3" t="str">
        <f>VLOOKUP(B3,文献质量评价!$A$1:$L$40,12,0)</f>
        <v>Child</v>
      </c>
      <c r="T3" s="32"/>
    </row>
    <row r="4" spans="1:20">
      <c r="A4" s="1">
        <f>VLOOKUP(B4,文献质量评价!$A$1:$L$40,2,0)</f>
        <v>24</v>
      </c>
      <c r="B4" s="32" t="s">
        <v>240</v>
      </c>
      <c r="C4" s="27">
        <f>VLOOKUP(B4,文献质量评价!$A$1:$L$40,3,0)</f>
        <v>2011</v>
      </c>
      <c r="D4" s="62" t="s">
        <v>393</v>
      </c>
      <c r="E4" s="32" t="s">
        <v>396</v>
      </c>
      <c r="F4" s="32">
        <v>30</v>
      </c>
      <c r="G4" s="32">
        <v>30</v>
      </c>
      <c r="H4" s="63">
        <v>0.0941</v>
      </c>
      <c r="I4" s="63">
        <v>0.0058</v>
      </c>
      <c r="J4" s="63">
        <v>0.1075</v>
      </c>
      <c r="K4" s="63">
        <v>0.0116</v>
      </c>
      <c r="L4" s="70" t="s">
        <v>356</v>
      </c>
      <c r="M4" s="63" t="s">
        <v>397</v>
      </c>
      <c r="N4" t="str">
        <f t="shared" si="0"/>
        <v/>
      </c>
      <c r="O4" t="str">
        <f t="shared" si="1"/>
        <v/>
      </c>
      <c r="Q4" t="str">
        <f>VLOOKUP(B4,文献质量评价!$A$1:$L$40,12,0)</f>
        <v>Child</v>
      </c>
      <c r="T4" s="68"/>
    </row>
    <row r="5" spans="1:20">
      <c r="A5" s="1">
        <f>VLOOKUP(B5,文献质量评价!$A$1:$L$40,2,0)</f>
        <v>26</v>
      </c>
      <c r="B5" s="32" t="s">
        <v>229</v>
      </c>
      <c r="C5" s="27">
        <f>VLOOKUP(B5,文献质量评价!$A$1:$L$40,3,0)</f>
        <v>2011</v>
      </c>
      <c r="D5" s="64" t="s">
        <v>398</v>
      </c>
      <c r="E5" s="32" t="s">
        <v>399</v>
      </c>
      <c r="F5" s="32">
        <v>15</v>
      </c>
      <c r="G5" s="32">
        <v>15</v>
      </c>
      <c r="H5" s="32">
        <v>11.2</v>
      </c>
      <c r="I5" s="32">
        <v>3</v>
      </c>
      <c r="J5" s="32">
        <v>17.6</v>
      </c>
      <c r="K5" s="32">
        <v>3.2</v>
      </c>
      <c r="L5" s="71" t="s">
        <v>356</v>
      </c>
      <c r="M5" s="32" t="s">
        <v>400</v>
      </c>
      <c r="N5" t="str">
        <f t="shared" si="0"/>
        <v/>
      </c>
      <c r="O5" t="str">
        <f t="shared" si="1"/>
        <v/>
      </c>
      <c r="Q5" t="str">
        <f>VLOOKUP(B5,文献质量评价!$A$1:$L$40,12,0)</f>
        <v>Child</v>
      </c>
      <c r="T5" s="33"/>
    </row>
    <row r="6" spans="1:20">
      <c r="A6" s="1">
        <f>VLOOKUP(B6,文献质量评价!$A$1:$L$40,2,0)</f>
        <v>26</v>
      </c>
      <c r="B6" s="32" t="s">
        <v>229</v>
      </c>
      <c r="C6" s="27">
        <f>VLOOKUP(B6,文献质量评价!$A$1:$L$40,3,0)</f>
        <v>2011</v>
      </c>
      <c r="D6" s="64" t="s">
        <v>398</v>
      </c>
      <c r="E6" s="32" t="s">
        <v>396</v>
      </c>
      <c r="F6" s="32">
        <v>15</v>
      </c>
      <c r="G6" s="32">
        <v>15</v>
      </c>
      <c r="H6" s="32">
        <v>3.2</v>
      </c>
      <c r="I6" s="32">
        <v>0.38</v>
      </c>
      <c r="J6" s="32">
        <v>4.8</v>
      </c>
      <c r="K6" s="32">
        <v>0.23</v>
      </c>
      <c r="L6" s="71" t="s">
        <v>356</v>
      </c>
      <c r="M6" s="32" t="s">
        <v>401</v>
      </c>
      <c r="N6" t="str">
        <f t="shared" si="0"/>
        <v/>
      </c>
      <c r="O6" t="str">
        <f t="shared" si="1"/>
        <v/>
      </c>
      <c r="Q6" t="str">
        <f>VLOOKUP(B6,文献质量评价!$A$1:$L$40,12,0)</f>
        <v>Child</v>
      </c>
      <c r="T6" s="33"/>
    </row>
    <row r="7" spans="1:20">
      <c r="A7" s="1">
        <f>VLOOKUP(B7,文献质量评价!$A$1:$L$40,2,0)</f>
        <v>26</v>
      </c>
      <c r="B7" s="32" t="s">
        <v>229</v>
      </c>
      <c r="C7" s="27">
        <f>VLOOKUP(B7,文献质量评价!$A$1:$L$40,3,0)</f>
        <v>2011</v>
      </c>
      <c r="D7" s="64" t="s">
        <v>398</v>
      </c>
      <c r="E7" s="32" t="s">
        <v>394</v>
      </c>
      <c r="F7" s="32">
        <v>15</v>
      </c>
      <c r="G7" s="32">
        <v>15</v>
      </c>
      <c r="H7" s="63">
        <v>0.01076</v>
      </c>
      <c r="I7" s="63">
        <v>0.00736</v>
      </c>
      <c r="J7" s="63">
        <v>0.01624</v>
      </c>
      <c r="K7" s="63">
        <v>0.00279</v>
      </c>
      <c r="L7" s="70" t="s">
        <v>356</v>
      </c>
      <c r="M7" s="63" t="s">
        <v>397</v>
      </c>
      <c r="N7" t="str">
        <f t="shared" si="0"/>
        <v/>
      </c>
      <c r="O7" t="str">
        <f t="shared" si="1"/>
        <v/>
      </c>
      <c r="Q7" t="str">
        <f>VLOOKUP(B7,文献质量评价!$A$1:$L$40,12,0)</f>
        <v>Child</v>
      </c>
      <c r="T7" s="33"/>
    </row>
    <row r="8" spans="1:20">
      <c r="A8" s="1">
        <f>VLOOKUP(B8,文献质量评价!$A$1:$L$40,2,0)</f>
        <v>43</v>
      </c>
      <c r="B8" s="33" t="s">
        <v>194</v>
      </c>
      <c r="C8" s="27">
        <f>VLOOKUP(B8,文献质量评价!$A$1:$L$40,3,0)</f>
        <v>2015</v>
      </c>
      <c r="D8" s="62" t="s">
        <v>398</v>
      </c>
      <c r="E8" s="32" t="s">
        <v>402</v>
      </c>
      <c r="F8" s="32">
        <v>40</v>
      </c>
      <c r="G8" s="32">
        <v>40</v>
      </c>
      <c r="H8" s="63">
        <v>8e-5</v>
      </c>
      <c r="I8" s="63">
        <v>2e-5</v>
      </c>
      <c r="J8" s="63">
        <v>0.00015</v>
      </c>
      <c r="K8" s="63">
        <v>3e-5</v>
      </c>
      <c r="L8" s="70" t="s">
        <v>356</v>
      </c>
      <c r="M8" s="63" t="s">
        <v>397</v>
      </c>
      <c r="N8" t="str">
        <f t="shared" si="0"/>
        <v/>
      </c>
      <c r="O8" t="str">
        <f t="shared" si="1"/>
        <v/>
      </c>
      <c r="Q8" t="str">
        <f>VLOOKUP(B8,文献质量评价!$A$1:$L$40,12,0)</f>
        <v>Child</v>
      </c>
      <c r="T8" s="33"/>
    </row>
    <row r="9" spans="1:20">
      <c r="A9" s="1">
        <f>VLOOKUP(B9,文献质量评价!$A$1:$L$40,2,0)</f>
        <v>43</v>
      </c>
      <c r="B9" s="33" t="s">
        <v>194</v>
      </c>
      <c r="C9" s="27">
        <f>VLOOKUP(B9,文献质量评价!$A$1:$L$40,3,0)</f>
        <v>2015</v>
      </c>
      <c r="D9" s="62" t="s">
        <v>398</v>
      </c>
      <c r="E9" s="32" t="s">
        <v>396</v>
      </c>
      <c r="F9" s="32">
        <v>40</v>
      </c>
      <c r="G9" s="32">
        <v>40</v>
      </c>
      <c r="H9" s="63">
        <v>0.0925</v>
      </c>
      <c r="I9" s="63">
        <v>0.0121</v>
      </c>
      <c r="J9" s="63">
        <v>0.1223</v>
      </c>
      <c r="K9" s="63">
        <v>0.0118</v>
      </c>
      <c r="L9" s="70" t="s">
        <v>356</v>
      </c>
      <c r="M9" s="63" t="s">
        <v>397</v>
      </c>
      <c r="N9" t="str">
        <f t="shared" si="0"/>
        <v/>
      </c>
      <c r="O9" t="str">
        <f t="shared" si="1"/>
        <v/>
      </c>
      <c r="Q9" t="str">
        <f>VLOOKUP(B9,文献质量评价!$A$1:$L$40,12,0)</f>
        <v>Child</v>
      </c>
      <c r="T9" s="33"/>
    </row>
    <row r="10" s="1" customFormat="1" spans="1:20">
      <c r="A10" s="1">
        <f>VLOOKUP(B10,文献质量评价!$A$1:$L$40,2,0)</f>
        <v>47</v>
      </c>
      <c r="B10" s="33" t="s">
        <v>222</v>
      </c>
      <c r="C10" s="27">
        <f>VLOOKUP(B10,文献质量评价!$A$1:$L$40,3,0)</f>
        <v>2015</v>
      </c>
      <c r="D10" s="62" t="s">
        <v>398</v>
      </c>
      <c r="E10" s="32" t="s">
        <v>396</v>
      </c>
      <c r="F10" s="32">
        <v>30</v>
      </c>
      <c r="G10" s="32">
        <v>30</v>
      </c>
      <c r="H10" s="32">
        <v>225.77</v>
      </c>
      <c r="I10" s="32">
        <v>20.44</v>
      </c>
      <c r="J10" s="32">
        <v>178.03</v>
      </c>
      <c r="K10" s="32">
        <v>12.87</v>
      </c>
      <c r="L10" s="71" t="s">
        <v>356</v>
      </c>
      <c r="M10" s="32" t="s">
        <v>401</v>
      </c>
      <c r="N10" t="str">
        <f t="shared" si="0"/>
        <v>预警</v>
      </c>
      <c r="O10" t="str">
        <f t="shared" si="1"/>
        <v>超10%</v>
      </c>
      <c r="P10" s="31" t="s">
        <v>395</v>
      </c>
      <c r="Q10" t="str">
        <f>VLOOKUP(B10,文献质量评价!$A$1:$L$40,12,0)</f>
        <v>Child</v>
      </c>
      <c r="T10" s="33"/>
    </row>
    <row r="11" s="1" customFormat="1" spans="1:20">
      <c r="A11" s="1">
        <f>VLOOKUP(B11,文献质量评价!$A$1:$L$40,2,0)</f>
        <v>47</v>
      </c>
      <c r="B11" s="33" t="s">
        <v>222</v>
      </c>
      <c r="C11" s="27">
        <f>VLOOKUP(B11,文献质量评价!$A$1:$L$40,3,0)</f>
        <v>2015</v>
      </c>
      <c r="D11" s="62" t="s">
        <v>398</v>
      </c>
      <c r="E11" s="32" t="s">
        <v>402</v>
      </c>
      <c r="F11" s="32">
        <v>30</v>
      </c>
      <c r="G11" s="32">
        <v>30</v>
      </c>
      <c r="H11" s="32">
        <v>0.39</v>
      </c>
      <c r="I11" s="32">
        <v>0.08</v>
      </c>
      <c r="J11" s="32">
        <v>0.61</v>
      </c>
      <c r="K11" s="32">
        <v>0.13</v>
      </c>
      <c r="L11" s="71" t="s">
        <v>356</v>
      </c>
      <c r="M11" s="32" t="s">
        <v>401</v>
      </c>
      <c r="N11" t="str">
        <f t="shared" si="0"/>
        <v/>
      </c>
      <c r="O11" t="str">
        <f t="shared" si="1"/>
        <v/>
      </c>
      <c r="P11" s="31"/>
      <c r="Q11" t="str">
        <f>VLOOKUP(B11,文献质量评价!$A$1:$L$40,12,0)</f>
        <v>Child</v>
      </c>
      <c r="T11" s="33"/>
    </row>
    <row r="12" s="1" customFormat="1" spans="1:20">
      <c r="A12" s="1">
        <f>VLOOKUP(B12,文献质量评价!$A$1:$L$40,2,0)</f>
        <v>3</v>
      </c>
      <c r="B12" s="10" t="s">
        <v>128</v>
      </c>
      <c r="C12" s="27">
        <f>VLOOKUP(B12,文献质量评价!$A$1:$L$40,3,0)</f>
        <v>2002</v>
      </c>
      <c r="D12" s="60" t="s">
        <v>393</v>
      </c>
      <c r="E12" s="65" t="s">
        <v>396</v>
      </c>
      <c r="F12" s="1">
        <v>31</v>
      </c>
      <c r="G12" s="1">
        <v>29</v>
      </c>
      <c r="H12" s="27">
        <v>146</v>
      </c>
      <c r="I12" s="27">
        <v>44</v>
      </c>
      <c r="J12" s="27">
        <v>141</v>
      </c>
      <c r="K12" s="27">
        <v>43</v>
      </c>
      <c r="L12" s="69" t="s">
        <v>333</v>
      </c>
      <c r="M12"/>
      <c r="N12" t="str">
        <f t="shared" si="0"/>
        <v>预警</v>
      </c>
      <c r="O12"/>
      <c r="P12" s="31" t="s">
        <v>395</v>
      </c>
      <c r="Q12" t="str">
        <f>VLOOKUP(B12,文献质量评价!$A$1:$L$40,12,0)</f>
        <v>Old</v>
      </c>
      <c r="T12" s="33"/>
    </row>
    <row r="13" s="1" customFormat="1" spans="1:20">
      <c r="A13" s="1">
        <f>VLOOKUP(B13,文献质量评价!$A$1:$L$40,2,0)</f>
        <v>3</v>
      </c>
      <c r="B13" s="10" t="s">
        <v>128</v>
      </c>
      <c r="C13" s="27">
        <f>VLOOKUP(B13,文献质量评价!$A$1:$L$40,3,0)</f>
        <v>2002</v>
      </c>
      <c r="D13" s="60" t="s">
        <v>393</v>
      </c>
      <c r="E13" s="1" t="s">
        <v>394</v>
      </c>
      <c r="F13" s="1">
        <v>31</v>
      </c>
      <c r="G13" s="1">
        <v>29</v>
      </c>
      <c r="H13" s="27">
        <v>0.307</v>
      </c>
      <c r="I13" s="27">
        <v>0.064</v>
      </c>
      <c r="J13" s="27">
        <v>0.31</v>
      </c>
      <c r="K13" s="27">
        <v>0.095</v>
      </c>
      <c r="L13" s="69" t="s">
        <v>333</v>
      </c>
      <c r="M13"/>
      <c r="N13" t="str">
        <f t="shared" si="0"/>
        <v/>
      </c>
      <c r="O13" t="str">
        <f>IF(H13&gt;J13*1.1,"超10%","")</f>
        <v/>
      </c>
      <c r="P13" s="31"/>
      <c r="Q13" t="str">
        <f>VLOOKUP(B13,文献质量评价!$A$1:$L$40,12,0)</f>
        <v>Old</v>
      </c>
      <c r="T13" s="33"/>
    </row>
    <row r="14" s="1" customFormat="1" spans="1:20">
      <c r="A14" s="1">
        <f>VLOOKUP(B14,文献质量评价!$A$1:$L$40,2,0)</f>
        <v>3</v>
      </c>
      <c r="B14" s="10" t="s">
        <v>128</v>
      </c>
      <c r="C14" s="27">
        <f>VLOOKUP(B14,文献质量评价!$A$1:$L$40,3,0)</f>
        <v>2002</v>
      </c>
      <c r="D14" s="60" t="s">
        <v>393</v>
      </c>
      <c r="E14" s="1" t="s">
        <v>403</v>
      </c>
      <c r="F14" s="1">
        <v>31</v>
      </c>
      <c r="G14" s="1">
        <v>29</v>
      </c>
      <c r="H14" s="27">
        <v>5.6</v>
      </c>
      <c r="I14" s="27">
        <v>2.6</v>
      </c>
      <c r="J14" s="27">
        <v>7.7</v>
      </c>
      <c r="K14" s="27">
        <v>3.4</v>
      </c>
      <c r="L14" s="69" t="s">
        <v>333</v>
      </c>
      <c r="M14" s="1" t="s">
        <v>400</v>
      </c>
      <c r="N14" t="str">
        <f t="shared" si="0"/>
        <v/>
      </c>
      <c r="O14" t="str">
        <f>IF(H14&gt;J14*1.1,"超10%","")</f>
        <v/>
      </c>
      <c r="P14" s="31"/>
      <c r="Q14" t="str">
        <f>VLOOKUP(B14,文献质量评价!$A$1:$L$40,12,0)</f>
        <v>Old</v>
      </c>
      <c r="T14" s="33"/>
    </row>
    <row r="15" s="1" customFormat="1" spans="1:24">
      <c r="A15" s="1">
        <f>VLOOKUP(B15,文献质量评价!$A$1:$L$40,2,0)</f>
        <v>11</v>
      </c>
      <c r="B15" s="10" t="s">
        <v>136</v>
      </c>
      <c r="C15" s="27">
        <f>VLOOKUP(B15,文献质量评价!$A$1:$L$40,3,0)</f>
        <v>2006</v>
      </c>
      <c r="D15" s="60" t="s">
        <v>393</v>
      </c>
      <c r="E15" s="1" t="s">
        <v>394</v>
      </c>
      <c r="F15" s="1">
        <v>25</v>
      </c>
      <c r="G15" s="1">
        <v>25</v>
      </c>
      <c r="H15" s="27">
        <v>0.092</v>
      </c>
      <c r="I15" s="27">
        <v>0.028</v>
      </c>
      <c r="J15" s="27">
        <v>0.093</v>
      </c>
      <c r="K15" s="27">
        <v>0.014</v>
      </c>
      <c r="L15" s="69" t="s">
        <v>333</v>
      </c>
      <c r="M15"/>
      <c r="N15" t="str">
        <f>IF(J15&gt;H15,"预警","")</f>
        <v>预警</v>
      </c>
      <c r="O15" t="str">
        <f>IF(J15&gt;H15*1.1,"超10%","")</f>
        <v/>
      </c>
      <c r="P15" s="31" t="s">
        <v>404</v>
      </c>
      <c r="Q15" t="str">
        <f>VLOOKUP(B15,文献质量评价!$A$1:$L$40,12,0)</f>
        <v>Old</v>
      </c>
      <c r="T15" s="68"/>
      <c r="U15" s="31"/>
      <c r="V15"/>
      <c r="W15"/>
      <c r="X15"/>
    </row>
    <row r="16" s="1" customFormat="1" spans="1:24">
      <c r="A16" s="1">
        <f>VLOOKUP(B16,文献质量评价!$A$1:$L$40,2,0)</f>
        <v>30</v>
      </c>
      <c r="B16" s="10" t="s">
        <v>39</v>
      </c>
      <c r="C16" s="27">
        <f>VLOOKUP(B16,文献质量评价!$A$1:$L$40,3,0)</f>
        <v>2013</v>
      </c>
      <c r="D16" s="60" t="s">
        <v>393</v>
      </c>
      <c r="E16" s="32" t="s">
        <v>396</v>
      </c>
      <c r="F16" s="27">
        <v>452</v>
      </c>
      <c r="G16" s="27">
        <v>450</v>
      </c>
      <c r="H16" s="27">
        <v>136</v>
      </c>
      <c r="I16" s="27">
        <v>30</v>
      </c>
      <c r="J16" s="27">
        <v>148</v>
      </c>
      <c r="K16" s="27">
        <v>33</v>
      </c>
      <c r="L16" s="69" t="s">
        <v>333</v>
      </c>
      <c r="M16"/>
      <c r="N16" t="str">
        <f t="shared" ref="N16:N44" si="2">IF(H16&gt;J16,"预警","")</f>
        <v/>
      </c>
      <c r="O16" t="str">
        <f t="shared" ref="O16:O44" si="3">IF(H16&gt;J16*1.1,"超10%","")</f>
        <v/>
      </c>
      <c r="P16" s="31"/>
      <c r="Q16" t="str">
        <f>VLOOKUP(B16,文献质量评价!$A$1:$L$40,12,0)</f>
        <v>Old</v>
      </c>
      <c r="T16" s="33"/>
      <c r="U16" s="31"/>
      <c r="V16"/>
      <c r="W16"/>
      <c r="X16"/>
    </row>
    <row r="17" s="1" customFormat="1" spans="1:24">
      <c r="A17" s="1">
        <f>VLOOKUP(B17,文献质量评价!$A$1:$L$40,2,0)</f>
        <v>52</v>
      </c>
      <c r="B17" s="10" t="s">
        <v>133</v>
      </c>
      <c r="C17" s="27">
        <f>VLOOKUP(B17,文献质量评价!$A$1:$L$40,3,0)</f>
        <v>2018</v>
      </c>
      <c r="D17" s="60" t="s">
        <v>393</v>
      </c>
      <c r="E17" s="1" t="s">
        <v>402</v>
      </c>
      <c r="F17" s="1">
        <v>40</v>
      </c>
      <c r="G17" s="1">
        <v>41</v>
      </c>
      <c r="H17" s="27">
        <v>811.1</v>
      </c>
      <c r="I17" s="27">
        <v>79.45</v>
      </c>
      <c r="J17" s="27">
        <v>1075</v>
      </c>
      <c r="K17" s="27">
        <v>96.75</v>
      </c>
      <c r="L17" s="69" t="s">
        <v>333</v>
      </c>
      <c r="M17"/>
      <c r="N17" t="str">
        <f t="shared" si="2"/>
        <v/>
      </c>
      <c r="O17" t="str">
        <f t="shared" si="3"/>
        <v/>
      </c>
      <c r="P17" s="31"/>
      <c r="Q17" t="str">
        <f>VLOOKUP(B17,文献质量评价!$A$1:$L$40,12,0)</f>
        <v>Old</v>
      </c>
      <c r="T17" s="33"/>
      <c r="U17"/>
      <c r="V17"/>
      <c r="W17"/>
      <c r="X17"/>
    </row>
    <row r="18" s="1" customFormat="1" spans="1:24">
      <c r="A18" s="1">
        <f>VLOOKUP(B18,文献质量评价!$A$1:$L$40,2,0)</f>
        <v>22</v>
      </c>
      <c r="B18" s="32" t="s">
        <v>211</v>
      </c>
      <c r="C18" s="27">
        <f>VLOOKUP(B18,文献质量评价!$A$1:$L$40,3,0)</f>
        <v>2011</v>
      </c>
      <c r="D18" s="66" t="s">
        <v>398</v>
      </c>
      <c r="E18" s="67" t="s">
        <v>402</v>
      </c>
      <c r="F18" s="67">
        <v>38</v>
      </c>
      <c r="G18" s="67">
        <v>38</v>
      </c>
      <c r="H18" s="67">
        <v>1.21</v>
      </c>
      <c r="I18" s="32">
        <v>0.43</v>
      </c>
      <c r="J18" s="67">
        <v>1.82</v>
      </c>
      <c r="K18" s="67">
        <v>0.84</v>
      </c>
      <c r="L18" s="72" t="s">
        <v>333</v>
      </c>
      <c r="M18" s="67" t="s">
        <v>401</v>
      </c>
      <c r="N18" t="str">
        <f t="shared" si="2"/>
        <v/>
      </c>
      <c r="O18" t="str">
        <f t="shared" si="3"/>
        <v/>
      </c>
      <c r="P18" s="31"/>
      <c r="Q18" t="str">
        <f>VLOOKUP(B18,文献质量评价!$A$1:$L$40,12,0)</f>
        <v>Old</v>
      </c>
      <c r="T18" s="33"/>
      <c r="U18"/>
      <c r="V18" s="32" t="s">
        <v>396</v>
      </c>
      <c r="W18" t="s">
        <v>405</v>
      </c>
      <c r="X18"/>
    </row>
    <row r="19" s="1" customFormat="1" spans="1:24">
      <c r="A19" s="1">
        <f>VLOOKUP(B19,文献质量评价!$A$1:$L$40,2,0)</f>
        <v>22</v>
      </c>
      <c r="B19" s="32" t="s">
        <v>211</v>
      </c>
      <c r="C19" s="27">
        <f>VLOOKUP(B19,文献质量评价!$A$1:$L$40,3,0)</f>
        <v>2011</v>
      </c>
      <c r="D19" s="66" t="s">
        <v>398</v>
      </c>
      <c r="E19" s="32" t="s">
        <v>396</v>
      </c>
      <c r="F19" s="67">
        <v>38</v>
      </c>
      <c r="G19" s="67">
        <v>38</v>
      </c>
      <c r="H19" s="32">
        <v>798.74</v>
      </c>
      <c r="I19" s="32">
        <v>82.63</v>
      </c>
      <c r="J19" s="32">
        <v>970.12</v>
      </c>
      <c r="K19" s="32">
        <v>76.47</v>
      </c>
      <c r="L19" s="71" t="s">
        <v>333</v>
      </c>
      <c r="M19" s="32" t="s">
        <v>401</v>
      </c>
      <c r="N19" t="str">
        <f t="shared" si="2"/>
        <v/>
      </c>
      <c r="O19" t="str">
        <f t="shared" si="3"/>
        <v/>
      </c>
      <c r="P19" s="31"/>
      <c r="Q19" t="str">
        <f>VLOOKUP(B19,文献质量评价!$A$1:$L$40,12,0)</f>
        <v>Old</v>
      </c>
      <c r="T19" s="35"/>
      <c r="U19"/>
      <c r="V19" t="s">
        <v>394</v>
      </c>
      <c r="W19" t="s">
        <v>406</v>
      </c>
      <c r="X19"/>
    </row>
    <row r="20" s="1" customFormat="1" spans="1:24">
      <c r="A20" s="1">
        <f>VLOOKUP(B20,文献质量评价!$A$1:$L$40,2,0)</f>
        <v>35</v>
      </c>
      <c r="B20" s="68" t="s">
        <v>407</v>
      </c>
      <c r="C20" s="27">
        <f>VLOOKUP(B20,文献质量评价!$A$1:$L$40,3,0)</f>
        <v>2013</v>
      </c>
      <c r="D20" s="62" t="s">
        <v>393</v>
      </c>
      <c r="E20" s="32" t="s">
        <v>396</v>
      </c>
      <c r="F20" s="32">
        <v>66</v>
      </c>
      <c r="G20" s="32">
        <v>84</v>
      </c>
      <c r="H20" s="32">
        <v>591</v>
      </c>
      <c r="I20" s="32">
        <v>51</v>
      </c>
      <c r="J20" s="32">
        <v>695</v>
      </c>
      <c r="K20" s="32">
        <v>78</v>
      </c>
      <c r="L20" s="71" t="s">
        <v>333</v>
      </c>
      <c r="M20" s="32" t="s">
        <v>401</v>
      </c>
      <c r="N20" t="str">
        <f t="shared" si="2"/>
        <v/>
      </c>
      <c r="O20" t="str">
        <f t="shared" si="3"/>
        <v/>
      </c>
      <c r="P20" s="31"/>
      <c r="Q20" t="str">
        <f>VLOOKUP(B20,文献质量评价!$A$1:$L$40,12,0)</f>
        <v>Old</v>
      </c>
      <c r="U20"/>
      <c r="V20" t="s">
        <v>403</v>
      </c>
      <c r="W20" t="s">
        <v>408</v>
      </c>
      <c r="X20"/>
    </row>
    <row r="21" s="1" customFormat="1" spans="1:24">
      <c r="A21" s="1">
        <f>VLOOKUP(B21,文献质量评价!$A$1:$L$40,2,0)</f>
        <v>39</v>
      </c>
      <c r="B21" s="33" t="s">
        <v>161</v>
      </c>
      <c r="C21" s="27">
        <f>VLOOKUP(B21,文献质量评价!$A$1:$L$40,3,0)</f>
        <v>2014</v>
      </c>
      <c r="D21" s="62" t="s">
        <v>393</v>
      </c>
      <c r="E21" s="32" t="s">
        <v>396</v>
      </c>
      <c r="F21" s="32">
        <v>41</v>
      </c>
      <c r="G21" s="32">
        <v>41</v>
      </c>
      <c r="H21" s="32">
        <v>678</v>
      </c>
      <c r="I21" s="32">
        <v>78</v>
      </c>
      <c r="J21" s="32">
        <v>823</v>
      </c>
      <c r="K21" s="32">
        <v>97</v>
      </c>
      <c r="L21" s="71" t="s">
        <v>333</v>
      </c>
      <c r="M21" s="32" t="s">
        <v>401</v>
      </c>
      <c r="N21" t="str">
        <f t="shared" si="2"/>
        <v/>
      </c>
      <c r="O21" t="str">
        <f t="shared" si="3"/>
        <v/>
      </c>
      <c r="P21" s="31"/>
      <c r="Q21" t="str">
        <f>VLOOKUP(B21,文献质量评价!$A$1:$L$40,12,0)</f>
        <v>Old</v>
      </c>
      <c r="U21"/>
      <c r="V21" s="32" t="s">
        <v>409</v>
      </c>
      <c r="W21" t="s">
        <v>410</v>
      </c>
      <c r="X21"/>
    </row>
    <row r="22" s="1" customFormat="1" spans="1:24">
      <c r="A22" s="1">
        <f>VLOOKUP(B22,文献质量评价!$A$1:$L$40,2,0)</f>
        <v>51</v>
      </c>
      <c r="B22" s="33" t="s">
        <v>180</v>
      </c>
      <c r="C22" s="27">
        <f>VLOOKUP(B22,文献质量评价!$A$1:$L$40,3,0)</f>
        <v>2017</v>
      </c>
      <c r="D22" s="62" t="s">
        <v>398</v>
      </c>
      <c r="E22" s="32" t="s">
        <v>396</v>
      </c>
      <c r="F22" s="32">
        <v>50</v>
      </c>
      <c r="G22" s="32">
        <v>50</v>
      </c>
      <c r="H22" s="32">
        <v>975.6</v>
      </c>
      <c r="I22" s="32">
        <v>160.7</v>
      </c>
      <c r="J22" s="32">
        <v>1061</v>
      </c>
      <c r="K22" s="32">
        <v>147.9</v>
      </c>
      <c r="L22" s="71" t="s">
        <v>333</v>
      </c>
      <c r="M22" s="32" t="s">
        <v>401</v>
      </c>
      <c r="N22" t="str">
        <f t="shared" si="2"/>
        <v/>
      </c>
      <c r="O22" t="str">
        <f t="shared" si="3"/>
        <v/>
      </c>
      <c r="P22" s="31"/>
      <c r="Q22" t="str">
        <f>VLOOKUP(B22,文献质量评价!$A$1:$L$40,12,0)</f>
        <v>Old</v>
      </c>
      <c r="U22"/>
      <c r="V22" s="73" t="s">
        <v>411</v>
      </c>
      <c r="W22" t="s">
        <v>412</v>
      </c>
      <c r="X22"/>
    </row>
    <row r="23" s="1" customFormat="1" spans="1:24">
      <c r="A23" s="1">
        <f>VLOOKUP(B23,文献质量评价!$A$1:$L$40,2,0)</f>
        <v>51</v>
      </c>
      <c r="B23" s="33" t="s">
        <v>180</v>
      </c>
      <c r="C23" s="27">
        <f>VLOOKUP(B23,文献质量评价!$A$1:$L$40,3,0)</f>
        <v>2017</v>
      </c>
      <c r="D23" s="62" t="s">
        <v>398</v>
      </c>
      <c r="E23" s="32" t="s">
        <v>413</v>
      </c>
      <c r="F23" s="32">
        <v>50</v>
      </c>
      <c r="G23" s="32">
        <v>50</v>
      </c>
      <c r="H23" s="63">
        <v>0.0526</v>
      </c>
      <c r="I23" s="63">
        <v>0.007</v>
      </c>
      <c r="J23" s="63">
        <v>0.0498</v>
      </c>
      <c r="K23" s="63">
        <v>0.0094</v>
      </c>
      <c r="L23" s="70" t="s">
        <v>333</v>
      </c>
      <c r="M23" s="63" t="s">
        <v>397</v>
      </c>
      <c r="N23" t="str">
        <f t="shared" si="2"/>
        <v>预警</v>
      </c>
      <c r="O23" t="str">
        <f t="shared" si="3"/>
        <v/>
      </c>
      <c r="P23" s="31" t="s">
        <v>395</v>
      </c>
      <c r="Q23" t="str">
        <f>VLOOKUP(B23,文献质量评价!$A$1:$L$40,12,0)</f>
        <v>Old</v>
      </c>
      <c r="U23"/>
      <c r="V23" t="s">
        <v>414</v>
      </c>
      <c r="W23" t="s">
        <v>415</v>
      </c>
      <c r="X23"/>
    </row>
    <row r="24" s="1" customFormat="1" spans="1:24">
      <c r="A24" s="1">
        <f>VLOOKUP(B24,文献质量评价!$A$1:$L$40,2,0)</f>
        <v>51</v>
      </c>
      <c r="B24" s="33" t="s">
        <v>180</v>
      </c>
      <c r="C24" s="27">
        <f>VLOOKUP(B24,文献质量评价!$A$1:$L$40,3,0)</f>
        <v>2017</v>
      </c>
      <c r="D24" s="62" t="s">
        <v>398</v>
      </c>
      <c r="E24" s="32" t="s">
        <v>402</v>
      </c>
      <c r="F24" s="32">
        <v>50</v>
      </c>
      <c r="G24" s="32">
        <v>50</v>
      </c>
      <c r="H24" s="32">
        <v>1.8</v>
      </c>
      <c r="I24" s="32">
        <v>0.4</v>
      </c>
      <c r="J24" s="32">
        <v>1.8</v>
      </c>
      <c r="K24" s="32">
        <v>0.4</v>
      </c>
      <c r="L24" s="71" t="s">
        <v>333</v>
      </c>
      <c r="M24" s="32" t="s">
        <v>401</v>
      </c>
      <c r="N24" t="str">
        <f t="shared" si="2"/>
        <v/>
      </c>
      <c r="O24" t="str">
        <f t="shared" si="3"/>
        <v/>
      </c>
      <c r="P24" s="31"/>
      <c r="Q24" t="str">
        <f>VLOOKUP(B24,文献质量评价!$A$1:$L$40,12,0)</f>
        <v>Old</v>
      </c>
      <c r="U24"/>
      <c r="V24" t="s">
        <v>416</v>
      </c>
      <c r="W24" t="s">
        <v>417</v>
      </c>
      <c r="X24"/>
    </row>
    <row r="25" s="1" customFormat="1" spans="1:24">
      <c r="A25" s="1">
        <f>VLOOKUP(B25,文献质量评价!$A$1:$L$40,2,0)</f>
        <v>55</v>
      </c>
      <c r="B25" s="33" t="s">
        <v>163</v>
      </c>
      <c r="C25" s="27">
        <f>VLOOKUP(B25,文献质量评价!$A$1:$L$40,3,0)</f>
        <v>2018</v>
      </c>
      <c r="D25" s="62" t="s">
        <v>398</v>
      </c>
      <c r="E25" s="32" t="s">
        <v>396</v>
      </c>
      <c r="F25" s="32">
        <v>54</v>
      </c>
      <c r="G25" s="32">
        <v>54</v>
      </c>
      <c r="H25" s="32">
        <v>966</v>
      </c>
      <c r="I25" s="32">
        <v>130</v>
      </c>
      <c r="J25" s="32">
        <v>1152</v>
      </c>
      <c r="K25" s="32">
        <v>142</v>
      </c>
      <c r="L25" s="71" t="s">
        <v>333</v>
      </c>
      <c r="M25" s="32" t="s">
        <v>401</v>
      </c>
      <c r="N25" t="str">
        <f t="shared" si="2"/>
        <v/>
      </c>
      <c r="O25" t="str">
        <f t="shared" si="3"/>
        <v/>
      </c>
      <c r="P25" s="31"/>
      <c r="Q25" t="str">
        <f>VLOOKUP(B25,文献质量评价!$A$1:$L$40,12,0)</f>
        <v>Old</v>
      </c>
      <c r="U25"/>
      <c r="V25" t="s">
        <v>402</v>
      </c>
      <c r="W25" t="s">
        <v>418</v>
      </c>
      <c r="X25"/>
    </row>
    <row r="26" s="1" customFormat="1" spans="1:24">
      <c r="A26" s="1">
        <f>VLOOKUP(B26,文献质量评价!$A$1:$L$40,2,0)</f>
        <v>55</v>
      </c>
      <c r="B26" s="33" t="s">
        <v>163</v>
      </c>
      <c r="C26" s="27">
        <f>VLOOKUP(B26,文献质量评价!$A$1:$L$40,3,0)</f>
        <v>2018</v>
      </c>
      <c r="D26" s="62" t="s">
        <v>398</v>
      </c>
      <c r="E26" s="32" t="s">
        <v>402</v>
      </c>
      <c r="F26" s="32">
        <v>54</v>
      </c>
      <c r="G26" s="32">
        <v>54</v>
      </c>
      <c r="H26" s="32">
        <v>2</v>
      </c>
      <c r="I26" s="32">
        <v>0.5</v>
      </c>
      <c r="J26" s="32">
        <v>2.2</v>
      </c>
      <c r="K26" s="32">
        <v>0.4</v>
      </c>
      <c r="L26" s="71" t="s">
        <v>333</v>
      </c>
      <c r="M26" s="32" t="s">
        <v>401</v>
      </c>
      <c r="N26" t="str">
        <f t="shared" si="2"/>
        <v/>
      </c>
      <c r="O26" t="str">
        <f t="shared" si="3"/>
        <v/>
      </c>
      <c r="P26" s="31"/>
      <c r="Q26" t="str">
        <f>VLOOKUP(B26,文献质量评价!$A$1:$L$40,12,0)</f>
        <v>Old</v>
      </c>
      <c r="U26"/>
      <c r="V26"/>
      <c r="W26"/>
      <c r="X26"/>
    </row>
    <row r="27" s="1" customFormat="1" spans="1:24">
      <c r="A27" s="1">
        <f>VLOOKUP(B27,文献质量评价!$A$1:$L$40,2,0)</f>
        <v>55</v>
      </c>
      <c r="B27" s="33" t="s">
        <v>163</v>
      </c>
      <c r="C27" s="27">
        <f>VLOOKUP(B27,文献质量评价!$A$1:$L$40,3,0)</f>
        <v>2018</v>
      </c>
      <c r="D27" s="62" t="s">
        <v>398</v>
      </c>
      <c r="E27" s="32" t="s">
        <v>419</v>
      </c>
      <c r="F27" s="32">
        <v>54</v>
      </c>
      <c r="G27" s="32">
        <v>54</v>
      </c>
      <c r="H27" s="32">
        <v>31</v>
      </c>
      <c r="I27" s="32">
        <v>3</v>
      </c>
      <c r="J27" s="32">
        <v>32</v>
      </c>
      <c r="K27" s="32">
        <v>4</v>
      </c>
      <c r="L27" s="71" t="s">
        <v>333</v>
      </c>
      <c r="M27" s="32" t="s">
        <v>401</v>
      </c>
      <c r="N27" t="str">
        <f t="shared" si="2"/>
        <v/>
      </c>
      <c r="O27" t="str">
        <f t="shared" si="3"/>
        <v/>
      </c>
      <c r="P27" s="31"/>
      <c r="Q27" t="str">
        <f>VLOOKUP(B27,文献质量评价!$A$1:$L$40,12,0)</f>
        <v>Old</v>
      </c>
      <c r="U27"/>
      <c r="V27"/>
      <c r="W27"/>
      <c r="X27"/>
    </row>
    <row r="28" s="1" customFormat="1" spans="1:24">
      <c r="A28" s="1">
        <f>VLOOKUP(B28,文献质量评价!$A$1:$L$40,2,0)</f>
        <v>58</v>
      </c>
      <c r="B28" s="33" t="s">
        <v>268</v>
      </c>
      <c r="C28" s="27">
        <f>VLOOKUP(B28,文献质量评价!$A$1:$L$40,3,0)</f>
        <v>2018</v>
      </c>
      <c r="D28" s="62" t="s">
        <v>398</v>
      </c>
      <c r="E28" s="32" t="s">
        <v>396</v>
      </c>
      <c r="F28" s="32">
        <v>40</v>
      </c>
      <c r="G28" s="32">
        <v>40</v>
      </c>
      <c r="H28" s="32">
        <v>495.74</v>
      </c>
      <c r="I28" s="32">
        <v>52.11</v>
      </c>
      <c r="J28" s="32">
        <v>601.29</v>
      </c>
      <c r="K28" s="32">
        <v>78.96</v>
      </c>
      <c r="L28" s="71" t="s">
        <v>333</v>
      </c>
      <c r="M28" s="32" t="s">
        <v>401</v>
      </c>
      <c r="N28" t="str">
        <f t="shared" si="2"/>
        <v/>
      </c>
      <c r="O28" t="str">
        <f t="shared" si="3"/>
        <v/>
      </c>
      <c r="P28" s="31"/>
      <c r="Q28" t="str">
        <f>VLOOKUP(B28,文献质量评价!$A$1:$L$40,12,0)</f>
        <v>Old</v>
      </c>
      <c r="U28"/>
      <c r="V28"/>
      <c r="W28"/>
      <c r="X28"/>
    </row>
    <row r="29" s="1" customFormat="1" spans="1:24">
      <c r="A29" s="1">
        <f>VLOOKUP(B29,文献质量评价!$A$1:$L$40,2,0)</f>
        <v>58</v>
      </c>
      <c r="B29" s="33" t="s">
        <v>268</v>
      </c>
      <c r="C29" s="27">
        <f>VLOOKUP(B29,文献质量评价!$A$1:$L$40,3,0)</f>
        <v>2018</v>
      </c>
      <c r="D29" s="62" t="s">
        <v>398</v>
      </c>
      <c r="E29" s="32" t="s">
        <v>413</v>
      </c>
      <c r="F29" s="32">
        <v>40</v>
      </c>
      <c r="G29" s="32">
        <v>40</v>
      </c>
      <c r="H29" s="32">
        <v>0.92</v>
      </c>
      <c r="I29" s="32">
        <v>0.18</v>
      </c>
      <c r="J29" s="32">
        <v>1.41</v>
      </c>
      <c r="K29" s="32">
        <v>0.27</v>
      </c>
      <c r="L29" s="71" t="s">
        <v>333</v>
      </c>
      <c r="M29" s="32" t="s">
        <v>401</v>
      </c>
      <c r="N29" t="str">
        <f t="shared" si="2"/>
        <v/>
      </c>
      <c r="O29" t="str">
        <f t="shared" si="3"/>
        <v/>
      </c>
      <c r="P29" s="31"/>
      <c r="Q29" t="str">
        <f>VLOOKUP(B29,文献质量评价!$A$1:$L$40,12,0)</f>
        <v>Old</v>
      </c>
      <c r="U29"/>
      <c r="V29" s="74" t="s">
        <v>420</v>
      </c>
      <c r="W29" s="74" t="s">
        <v>421</v>
      </c>
      <c r="X29"/>
    </row>
    <row r="30" s="1" customFormat="1" spans="1:24">
      <c r="A30" s="1">
        <f>VLOOKUP(B30,文献质量评价!$A$1:$L$40,2,0)</f>
        <v>60</v>
      </c>
      <c r="B30" s="33" t="s">
        <v>185</v>
      </c>
      <c r="C30" s="27">
        <f>VLOOKUP(B30,文献质量评价!$A$1:$L$40,3,0)</f>
        <v>2018</v>
      </c>
      <c r="D30" s="62" t="s">
        <v>393</v>
      </c>
      <c r="E30" s="32" t="s">
        <v>396</v>
      </c>
      <c r="F30" s="32">
        <v>40</v>
      </c>
      <c r="G30" s="32">
        <v>40</v>
      </c>
      <c r="H30" s="32">
        <v>659</v>
      </c>
      <c r="I30" s="32">
        <v>36</v>
      </c>
      <c r="J30" s="32">
        <v>680</v>
      </c>
      <c r="K30" s="32">
        <v>49</v>
      </c>
      <c r="L30" s="71" t="s">
        <v>333</v>
      </c>
      <c r="M30" s="32" t="s">
        <v>401</v>
      </c>
      <c r="N30" t="str">
        <f t="shared" si="2"/>
        <v/>
      </c>
      <c r="O30" t="str">
        <f t="shared" si="3"/>
        <v/>
      </c>
      <c r="P30" s="31"/>
      <c r="Q30" t="str">
        <f>VLOOKUP(B30,文献质量评价!$A$1:$L$40,12,0)</f>
        <v>Old</v>
      </c>
      <c r="U30"/>
      <c r="V30" s="74" t="s">
        <v>422</v>
      </c>
      <c r="W30" s="74" t="s">
        <v>396</v>
      </c>
      <c r="X30"/>
    </row>
    <row r="31" s="1" customFormat="1" spans="1:24">
      <c r="A31" s="1">
        <f>VLOOKUP(B31,文献质量评价!$A$1:$L$40,2,0)</f>
        <v>61</v>
      </c>
      <c r="B31" s="68" t="s">
        <v>371</v>
      </c>
      <c r="C31" s="27">
        <f>VLOOKUP(B31,文献质量评价!$A$1:$L$40,3,0)</f>
        <v>2018</v>
      </c>
      <c r="D31" s="62" t="s">
        <v>398</v>
      </c>
      <c r="E31" s="32" t="s">
        <v>396</v>
      </c>
      <c r="F31" s="32">
        <v>20</v>
      </c>
      <c r="G31" s="32">
        <v>20</v>
      </c>
      <c r="H31" s="32">
        <v>560.25</v>
      </c>
      <c r="I31" s="32">
        <v>72.2</v>
      </c>
      <c r="J31" s="32">
        <v>618.32</v>
      </c>
      <c r="K31" s="32">
        <v>73.9</v>
      </c>
      <c r="L31" s="71" t="s">
        <v>333</v>
      </c>
      <c r="M31" s="32" t="s">
        <v>401</v>
      </c>
      <c r="N31" t="str">
        <f t="shared" si="2"/>
        <v/>
      </c>
      <c r="O31" t="str">
        <f t="shared" si="3"/>
        <v/>
      </c>
      <c r="P31" s="31"/>
      <c r="Q31" t="str">
        <f>VLOOKUP(B31,文献质量评价!$A$1:$L$40,12,0)</f>
        <v>Old</v>
      </c>
      <c r="U31"/>
      <c r="V31" s="74" t="s">
        <v>423</v>
      </c>
      <c r="W31" s="74" t="s">
        <v>394</v>
      </c>
      <c r="X31"/>
    </row>
    <row r="32" s="1" customFormat="1" spans="1:24">
      <c r="A32" s="1">
        <f>VLOOKUP(B32,文献质量评价!$A$1:$L$40,2,0)</f>
        <v>61</v>
      </c>
      <c r="B32" s="33" t="s">
        <v>274</v>
      </c>
      <c r="C32" s="27">
        <f>VLOOKUP(B32,文献质量评价!$A$1:$L$40,3,0)</f>
        <v>2018</v>
      </c>
      <c r="D32" s="62" t="s">
        <v>398</v>
      </c>
      <c r="E32" s="32" t="s">
        <v>402</v>
      </c>
      <c r="F32" s="32">
        <v>20</v>
      </c>
      <c r="G32" s="32">
        <v>20</v>
      </c>
      <c r="H32" s="32">
        <v>1.16</v>
      </c>
      <c r="I32" s="32">
        <v>0.25</v>
      </c>
      <c r="J32" s="32">
        <v>1.35</v>
      </c>
      <c r="K32" s="32">
        <v>0.33</v>
      </c>
      <c r="L32" s="71" t="s">
        <v>333</v>
      </c>
      <c r="M32" s="32" t="s">
        <v>401</v>
      </c>
      <c r="N32" t="str">
        <f t="shared" si="2"/>
        <v/>
      </c>
      <c r="O32" t="str">
        <f t="shared" si="3"/>
        <v/>
      </c>
      <c r="P32" s="31"/>
      <c r="Q32" t="str">
        <f>VLOOKUP(B32,文献质量评价!$A$1:$L$40,12,0)</f>
        <v>Old</v>
      </c>
      <c r="U32"/>
      <c r="V32" s="74" t="s">
        <v>424</v>
      </c>
      <c r="W32" s="75" t="s">
        <v>402</v>
      </c>
      <c r="X32"/>
    </row>
    <row r="33" s="1" customFormat="1" spans="1:24">
      <c r="A33" s="1">
        <f>VLOOKUP(B33,文献质量评价!$A$1:$L$40,2,0)</f>
        <v>61</v>
      </c>
      <c r="B33" s="33" t="s">
        <v>274</v>
      </c>
      <c r="C33" s="27">
        <f>VLOOKUP(B33,文献质量评价!$A$1:$L$40,3,0)</f>
        <v>2018</v>
      </c>
      <c r="D33" s="62" t="s">
        <v>398</v>
      </c>
      <c r="E33" s="32" t="s">
        <v>409</v>
      </c>
      <c r="F33" s="32">
        <v>20</v>
      </c>
      <c r="G33" s="32">
        <v>20</v>
      </c>
      <c r="H33" s="32">
        <v>63.72</v>
      </c>
      <c r="I33" s="32">
        <v>7.51</v>
      </c>
      <c r="J33" s="32">
        <v>65.56</v>
      </c>
      <c r="K33" s="32">
        <v>6.28</v>
      </c>
      <c r="L33" s="71" t="s">
        <v>333</v>
      </c>
      <c r="M33" s="32" t="s">
        <v>401</v>
      </c>
      <c r="N33" t="str">
        <f t="shared" si="2"/>
        <v/>
      </c>
      <c r="O33" t="str">
        <f t="shared" si="3"/>
        <v/>
      </c>
      <c r="P33" s="31"/>
      <c r="Q33" t="str">
        <f>VLOOKUP(B33,文献质量评价!$A$1:$L$40,12,0)</f>
        <v>Old</v>
      </c>
      <c r="U33"/>
      <c r="V33"/>
      <c r="W33"/>
      <c r="X33"/>
    </row>
    <row r="34" s="1" customFormat="1" spans="1:24">
      <c r="A34" s="1">
        <f>VLOOKUP(B34,文献质量评价!$A$1:$L$40,2,0)</f>
        <v>62</v>
      </c>
      <c r="B34" s="33" t="s">
        <v>260</v>
      </c>
      <c r="C34" s="27">
        <f>VLOOKUP(B34,文献质量评价!$A$1:$L$40,3,0)</f>
        <v>2018</v>
      </c>
      <c r="D34" s="62" t="s">
        <v>393</v>
      </c>
      <c r="E34" s="32" t="s">
        <v>396</v>
      </c>
      <c r="F34" s="32">
        <v>78</v>
      </c>
      <c r="G34" s="32">
        <v>78</v>
      </c>
      <c r="H34" s="32">
        <v>667.17</v>
      </c>
      <c r="I34" s="32">
        <v>112.39</v>
      </c>
      <c r="J34" s="32">
        <v>816.24</v>
      </c>
      <c r="K34" s="32">
        <v>134.27</v>
      </c>
      <c r="L34" s="71" t="s">
        <v>333</v>
      </c>
      <c r="M34" s="32" t="s">
        <v>401</v>
      </c>
      <c r="N34" t="str">
        <f t="shared" si="2"/>
        <v/>
      </c>
      <c r="O34" t="str">
        <f t="shared" si="3"/>
        <v/>
      </c>
      <c r="P34" s="31"/>
      <c r="Q34" t="str">
        <f>VLOOKUP(B34,文献质量评价!$A$1:$L$40,12,0)</f>
        <v>Old</v>
      </c>
      <c r="U34"/>
      <c r="V34" t="s">
        <v>425</v>
      </c>
      <c r="W34"/>
      <c r="X34"/>
    </row>
    <row r="35" s="1" customFormat="1" spans="1:24">
      <c r="A35" s="1">
        <f>VLOOKUP(B35,文献质量评价!$A$1:$L$40,2,0)</f>
        <v>49</v>
      </c>
      <c r="B35" s="35" t="s">
        <v>223</v>
      </c>
      <c r="C35" s="27">
        <f>VLOOKUP(B35,文献质量评价!$A$1:$L$40,3,0)</f>
        <v>2016</v>
      </c>
      <c r="D35" s="62" t="s">
        <v>393</v>
      </c>
      <c r="E35" s="32" t="s">
        <v>396</v>
      </c>
      <c r="F35" s="32">
        <v>90</v>
      </c>
      <c r="G35" s="32">
        <v>90</v>
      </c>
      <c r="H35" s="32">
        <v>798</v>
      </c>
      <c r="I35" s="32">
        <v>192</v>
      </c>
      <c r="J35" s="32">
        <v>1015</v>
      </c>
      <c r="K35" s="32">
        <v>247</v>
      </c>
      <c r="L35" s="71" t="s">
        <v>333</v>
      </c>
      <c r="M35" s="32" t="s">
        <v>401</v>
      </c>
      <c r="N35" t="str">
        <f t="shared" si="2"/>
        <v/>
      </c>
      <c r="O35" t="str">
        <f t="shared" si="3"/>
        <v/>
      </c>
      <c r="P35" s="31"/>
      <c r="Q35" t="str">
        <f>VLOOKUP(B35,文献质量评价!$A$1:$L$40,12,0)</f>
        <v>Old</v>
      </c>
      <c r="U35"/>
      <c r="V35"/>
      <c r="W35"/>
      <c r="X35"/>
    </row>
    <row r="36" s="1" customFormat="1" spans="1:24">
      <c r="A36" s="1">
        <f>VLOOKUP(B36,文献质量评价!$A$1:$L$40,2,0)</f>
        <v>82</v>
      </c>
      <c r="B36" s="1" t="s">
        <v>355</v>
      </c>
      <c r="C36" s="27">
        <f>VLOOKUP(B36,文献质量评价!$A$1:$L$40,3,0)</f>
        <v>2022</v>
      </c>
      <c r="D36" s="1" t="s">
        <v>398</v>
      </c>
      <c r="E36" s="32" t="s">
        <v>396</v>
      </c>
      <c r="F36" s="1">
        <v>52</v>
      </c>
      <c r="G36" s="1">
        <v>52</v>
      </c>
      <c r="H36" s="1">
        <v>492.27</v>
      </c>
      <c r="I36" s="1">
        <v>51.36</v>
      </c>
      <c r="J36" s="1">
        <v>625.06</v>
      </c>
      <c r="K36" s="1">
        <v>70.18</v>
      </c>
      <c r="L36" s="70" t="s">
        <v>333</v>
      </c>
      <c r="M36" s="63" t="s">
        <v>401</v>
      </c>
      <c r="N36" t="str">
        <f t="shared" si="2"/>
        <v/>
      </c>
      <c r="O36" t="str">
        <f t="shared" si="3"/>
        <v/>
      </c>
      <c r="P36" s="31"/>
      <c r="Q36" t="str">
        <f>VLOOKUP(B36,文献质量评价!$A$1:$L$40,12,0)</f>
        <v>Old</v>
      </c>
      <c r="U36"/>
      <c r="V36"/>
      <c r="W36"/>
      <c r="X36"/>
    </row>
    <row r="37" s="1" customFormat="1" spans="1:17">
      <c r="A37" s="1">
        <f>VLOOKUP(B37,文献质量评价!$A$1:$L$40,2,0)</f>
        <v>74</v>
      </c>
      <c r="B37" s="1" t="s">
        <v>351</v>
      </c>
      <c r="C37" s="27">
        <f>VLOOKUP(B37,文献质量评价!$A$1:$L$40,3,0)</f>
        <v>2021</v>
      </c>
      <c r="D37" s="1" t="s">
        <v>398</v>
      </c>
      <c r="E37" s="55" t="s">
        <v>396</v>
      </c>
      <c r="F37" s="1">
        <v>42</v>
      </c>
      <c r="G37" s="1">
        <v>42</v>
      </c>
      <c r="H37" s="1">
        <v>651.5</v>
      </c>
      <c r="I37" s="1">
        <v>21.4</v>
      </c>
      <c r="J37" s="1">
        <v>795.2</v>
      </c>
      <c r="K37" s="1">
        <v>28.6</v>
      </c>
      <c r="L37" s="70" t="s">
        <v>333</v>
      </c>
      <c r="M37" s="63" t="s">
        <v>401</v>
      </c>
      <c r="N37" t="str">
        <f t="shared" si="2"/>
        <v/>
      </c>
      <c r="O37" t="str">
        <f t="shared" si="3"/>
        <v/>
      </c>
      <c r="P37" s="31"/>
      <c r="Q37" t="str">
        <f>VLOOKUP(B37,文献质量评价!$A$1:$L$40,12,0)</f>
        <v>Old</v>
      </c>
    </row>
    <row r="38" s="1" customFormat="1" spans="1:17">
      <c r="A38" s="1">
        <f>VLOOKUP(B38,文献质量评价!$A$1:$L$40,2,0)</f>
        <v>75</v>
      </c>
      <c r="B38" s="1" t="s">
        <v>352</v>
      </c>
      <c r="C38" s="27">
        <f>VLOOKUP(B38,文献质量评价!$A$1:$L$40,3,0)</f>
        <v>2021</v>
      </c>
      <c r="D38" s="1" t="s">
        <v>398</v>
      </c>
      <c r="E38" s="55" t="s">
        <v>396</v>
      </c>
      <c r="F38" s="1">
        <v>46</v>
      </c>
      <c r="G38" s="1">
        <v>46</v>
      </c>
      <c r="H38" s="1">
        <v>315.5</v>
      </c>
      <c r="I38" s="1">
        <v>24.2</v>
      </c>
      <c r="J38" s="1">
        <v>342.6</v>
      </c>
      <c r="K38" s="1">
        <v>26.8</v>
      </c>
      <c r="L38" s="70" t="s">
        <v>333</v>
      </c>
      <c r="M38" s="63" t="s">
        <v>401</v>
      </c>
      <c r="N38" t="str">
        <f t="shared" si="2"/>
        <v/>
      </c>
      <c r="O38" t="str">
        <f t="shared" si="3"/>
        <v/>
      </c>
      <c r="P38" s="31"/>
      <c r="Q38" t="str">
        <f>VLOOKUP(B38,文献质量评价!$A$1:$L$40,12,0)</f>
        <v>Old</v>
      </c>
    </row>
    <row r="39" s="1" customFormat="1" spans="1:17">
      <c r="A39" s="1">
        <f>VLOOKUP(B39,文献质量评价!$A$1:$L$40,2,0)</f>
        <v>75</v>
      </c>
      <c r="B39" s="1" t="s">
        <v>352</v>
      </c>
      <c r="C39" s="27">
        <f>VLOOKUP(B39,文献质量评价!$A$1:$L$40,3,0)</f>
        <v>2021</v>
      </c>
      <c r="D39" s="1" t="s">
        <v>398</v>
      </c>
      <c r="E39" s="55" t="s">
        <v>413</v>
      </c>
      <c r="F39" s="1">
        <v>46</v>
      </c>
      <c r="G39" s="1">
        <v>46</v>
      </c>
      <c r="H39" s="63">
        <v>0.397</v>
      </c>
      <c r="I39" s="63">
        <v>0.0033</v>
      </c>
      <c r="J39" s="63">
        <v>0.0391</v>
      </c>
      <c r="K39" s="63">
        <v>0.0042</v>
      </c>
      <c r="L39" s="70" t="s">
        <v>333</v>
      </c>
      <c r="M39" s="63" t="s">
        <v>397</v>
      </c>
      <c r="N39" t="str">
        <f t="shared" si="2"/>
        <v>预警</v>
      </c>
      <c r="O39" t="str">
        <f t="shared" si="3"/>
        <v>超10%</v>
      </c>
      <c r="P39" s="31" t="s">
        <v>395</v>
      </c>
      <c r="Q39" t="str">
        <f>VLOOKUP(B39,文献质量评价!$A$1:$L$40,12,0)</f>
        <v>Old</v>
      </c>
    </row>
    <row r="40" s="1" customFormat="1" spans="1:17">
      <c r="A40" s="1">
        <f>VLOOKUP(B40,文献质量评价!$A$1:$L$40,2,0)</f>
        <v>76</v>
      </c>
      <c r="B40" s="1" t="s">
        <v>353</v>
      </c>
      <c r="C40" s="27">
        <f>VLOOKUP(B40,文献质量评价!$A$1:$L$40,3,0)</f>
        <v>2021</v>
      </c>
      <c r="D40" s="1" t="s">
        <v>398</v>
      </c>
      <c r="E40" s="55" t="s">
        <v>396</v>
      </c>
      <c r="F40" s="1">
        <v>55</v>
      </c>
      <c r="G40" s="1">
        <v>54</v>
      </c>
      <c r="H40" s="1">
        <v>624.26</v>
      </c>
      <c r="I40" s="1">
        <v>36.15</v>
      </c>
      <c r="J40" s="1">
        <v>681.69</v>
      </c>
      <c r="K40" s="1">
        <v>49.61</v>
      </c>
      <c r="L40" s="70" t="s">
        <v>333</v>
      </c>
      <c r="M40" s="63" t="s">
        <v>401</v>
      </c>
      <c r="N40" t="str">
        <f t="shared" si="2"/>
        <v/>
      </c>
      <c r="O40" t="str">
        <f t="shared" si="3"/>
        <v/>
      </c>
      <c r="P40" s="31"/>
      <c r="Q40" t="str">
        <f>VLOOKUP(B40,文献质量评价!$A$1:$L$40,12,0)</f>
        <v>Old</v>
      </c>
    </row>
    <row r="41" s="1" customFormat="1" spans="1:17">
      <c r="A41" s="1">
        <f>VLOOKUP(B41,文献质量评价!$A$1:$L$40,2,0)</f>
        <v>69</v>
      </c>
      <c r="B41" s="1" t="s">
        <v>349</v>
      </c>
      <c r="C41" s="27">
        <f>VLOOKUP(B41,文献质量评价!$A$1:$L$40,3,0)</f>
        <v>2020</v>
      </c>
      <c r="D41" s="1" t="s">
        <v>398</v>
      </c>
      <c r="E41" s="55" t="s">
        <v>396</v>
      </c>
      <c r="F41" s="1">
        <v>58</v>
      </c>
      <c r="G41" s="1">
        <v>58</v>
      </c>
      <c r="H41" s="1">
        <v>7.63</v>
      </c>
      <c r="I41" s="1">
        <v>1.27</v>
      </c>
      <c r="J41" s="1">
        <v>13.56</v>
      </c>
      <c r="K41" s="1">
        <v>1.82</v>
      </c>
      <c r="L41" s="70" t="s">
        <v>333</v>
      </c>
      <c r="M41" s="63" t="s">
        <v>401</v>
      </c>
      <c r="N41" t="str">
        <f t="shared" si="2"/>
        <v/>
      </c>
      <c r="O41" t="str">
        <f t="shared" si="3"/>
        <v/>
      </c>
      <c r="P41" s="31"/>
      <c r="Q41" t="str">
        <f>VLOOKUP(B41,文献质量评价!$A$1:$L$40,12,0)</f>
        <v>Old</v>
      </c>
    </row>
    <row r="42" s="1" customFormat="1" spans="1:17">
      <c r="A42" s="1">
        <f>VLOOKUP(B42,文献质量评价!$A$1:$L$40,2,0)</f>
        <v>69</v>
      </c>
      <c r="B42" s="1" t="s">
        <v>349</v>
      </c>
      <c r="C42" s="27">
        <f>VLOOKUP(B42,文献质量评价!$A$1:$L$40,3,0)</f>
        <v>2020</v>
      </c>
      <c r="D42" s="1" t="s">
        <v>398</v>
      </c>
      <c r="E42" s="55" t="s">
        <v>426</v>
      </c>
      <c r="F42" s="1">
        <v>58</v>
      </c>
      <c r="G42" s="1">
        <v>58</v>
      </c>
      <c r="H42" s="1">
        <v>5.61</v>
      </c>
      <c r="I42" s="1">
        <v>1.19</v>
      </c>
      <c r="J42" s="1">
        <v>9.59</v>
      </c>
      <c r="K42" s="1">
        <v>1.65</v>
      </c>
      <c r="L42" s="70" t="s">
        <v>333</v>
      </c>
      <c r="M42" s="63" t="s">
        <v>401</v>
      </c>
      <c r="N42" t="str">
        <f t="shared" si="2"/>
        <v/>
      </c>
      <c r="O42" t="str">
        <f t="shared" si="3"/>
        <v/>
      </c>
      <c r="P42" s="31"/>
      <c r="Q42" t="str">
        <f>VLOOKUP(B42,文献质量评价!$A$1:$L$40,12,0)</f>
        <v>Old</v>
      </c>
    </row>
    <row r="43" s="1" customFormat="1" spans="1:17">
      <c r="A43" s="1">
        <f>VLOOKUP(B43,文献质量评价!$A$1:$L$40,2,0)</f>
        <v>69</v>
      </c>
      <c r="B43" s="1" t="s">
        <v>349</v>
      </c>
      <c r="C43" s="27">
        <f>VLOOKUP(B43,文献质量评价!$A$1:$L$40,3,0)</f>
        <v>2020</v>
      </c>
      <c r="D43" s="1" t="s">
        <v>398</v>
      </c>
      <c r="E43" s="55" t="s">
        <v>413</v>
      </c>
      <c r="F43" s="1">
        <v>58</v>
      </c>
      <c r="G43" s="1">
        <v>58</v>
      </c>
      <c r="H43" s="63">
        <v>0.00145</v>
      </c>
      <c r="I43" s="63">
        <v>0.00083</v>
      </c>
      <c r="J43" s="63">
        <v>0.00283</v>
      </c>
      <c r="K43" s="63">
        <v>0.00104</v>
      </c>
      <c r="L43" s="70" t="s">
        <v>333</v>
      </c>
      <c r="M43" s="63" t="s">
        <v>397</v>
      </c>
      <c r="N43" t="str">
        <f t="shared" si="2"/>
        <v/>
      </c>
      <c r="O43" t="str">
        <f t="shared" si="3"/>
        <v/>
      </c>
      <c r="P43" s="31"/>
      <c r="Q43" t="str">
        <f>VLOOKUP(B43,文献质量评价!$A$1:$L$40,12,0)</f>
        <v>Old</v>
      </c>
    </row>
    <row r="44" s="1" customFormat="1" spans="1:17">
      <c r="A44" s="1">
        <f>VLOOKUP(B44,文献质量评价!$A$1:$L$40,2,0)</f>
        <v>72</v>
      </c>
      <c r="B44" s="1" t="s">
        <v>350</v>
      </c>
      <c r="C44" s="27">
        <f>VLOOKUP(B44,文献质量评价!$A$1:$L$40,3,0)</f>
        <v>2020</v>
      </c>
      <c r="D44" s="1" t="s">
        <v>398</v>
      </c>
      <c r="E44" s="55" t="s">
        <v>396</v>
      </c>
      <c r="F44" s="1">
        <v>40</v>
      </c>
      <c r="G44" s="1">
        <v>40</v>
      </c>
      <c r="H44" s="1">
        <v>4.31</v>
      </c>
      <c r="I44" s="1">
        <v>0.09</v>
      </c>
      <c r="J44" s="1">
        <v>5.28</v>
      </c>
      <c r="K44" s="1">
        <v>0.17</v>
      </c>
      <c r="L44" s="70" t="s">
        <v>333</v>
      </c>
      <c r="M44" s="63" t="s">
        <v>401</v>
      </c>
      <c r="N44" t="str">
        <f t="shared" si="2"/>
        <v/>
      </c>
      <c r="O44" t="str">
        <f t="shared" si="3"/>
        <v/>
      </c>
      <c r="P44" s="31"/>
      <c r="Q44" t="str">
        <f>VLOOKUP(B44,文献质量评价!$A$1:$L$40,12,0)</f>
        <v>Old</v>
      </c>
    </row>
    <row r="45" spans="6:13">
      <c r="F45" s="1"/>
      <c r="G45" s="1"/>
      <c r="H45" s="1"/>
      <c r="I45" s="1"/>
      <c r="J45" s="1"/>
      <c r="K45" s="1"/>
      <c r="L45" s="1"/>
      <c r="M45" s="1"/>
    </row>
    <row r="46" spans="1:43">
      <c r="A46" s="36"/>
      <c r="B46" s="36"/>
      <c r="C46" s="36"/>
      <c r="D46" s="37" t="s">
        <v>365</v>
      </c>
      <c r="E46" s="38"/>
      <c r="F46" s="38"/>
      <c r="G46" s="38"/>
      <c r="H46" s="38"/>
      <c r="I46" s="38"/>
      <c r="J46" s="36"/>
      <c r="K46" s="36"/>
      <c r="L46" s="36"/>
      <c r="M46" s="36"/>
      <c r="N46" s="36"/>
      <c r="O46" s="44"/>
      <c r="P46" s="36"/>
      <c r="Q46" s="36"/>
      <c r="R46" s="36"/>
      <c r="S46" s="37" t="s">
        <v>366</v>
      </c>
      <c r="T46" s="38"/>
      <c r="U46" s="38"/>
      <c r="V46" s="38"/>
      <c r="W46" s="38"/>
      <c r="X46" s="38"/>
      <c r="Y46" s="36"/>
      <c r="Z46" s="36"/>
      <c r="AA46" s="36"/>
      <c r="AB46" s="36"/>
      <c r="AC46" s="36"/>
      <c r="AE46" s="45" t="s">
        <v>367</v>
      </c>
      <c r="AF46" s="45"/>
      <c r="AG46" s="45"/>
      <c r="AH46" s="45"/>
      <c r="AI46" s="45"/>
      <c r="AJ46" s="45"/>
      <c r="AK46" s="45"/>
      <c r="AL46" s="45"/>
      <c r="AM46" s="45"/>
      <c r="AN46" s="45"/>
      <c r="AO46" s="46"/>
      <c r="AP46" s="46"/>
      <c r="AQ46" s="46"/>
    </row>
    <row r="47" spans="1:43">
      <c r="A47" s="36"/>
      <c r="B47" s="36"/>
      <c r="C47" s="36"/>
      <c r="D47" s="38"/>
      <c r="E47" s="38"/>
      <c r="F47" s="38"/>
      <c r="G47" s="38"/>
      <c r="H47" s="38"/>
      <c r="I47" s="38"/>
      <c r="J47" s="36"/>
      <c r="K47" s="36"/>
      <c r="L47" s="36"/>
      <c r="M47" s="36"/>
      <c r="N47" s="36"/>
      <c r="O47" s="44"/>
      <c r="P47" s="36"/>
      <c r="Q47" s="36"/>
      <c r="R47" s="36"/>
      <c r="S47" s="38"/>
      <c r="T47" s="38"/>
      <c r="U47" s="38"/>
      <c r="V47" s="38"/>
      <c r="W47" s="38"/>
      <c r="X47" s="38"/>
      <c r="Y47" s="36"/>
      <c r="Z47" s="36"/>
      <c r="AA47" s="36"/>
      <c r="AB47" s="36"/>
      <c r="AC47" s="36"/>
      <c r="AE47" s="46"/>
      <c r="AF47" s="46"/>
      <c r="AG47" s="46"/>
      <c r="AH47" s="46"/>
      <c r="AI47" s="46"/>
      <c r="AJ47" s="46"/>
      <c r="AK47" s="46"/>
      <c r="AL47" s="46"/>
      <c r="AM47" s="46"/>
      <c r="AN47" s="46"/>
      <c r="AO47" s="46"/>
      <c r="AP47" s="46"/>
      <c r="AQ47" s="46"/>
    </row>
    <row r="48" spans="1:13">
      <c r="A48" s="39" t="s">
        <v>356</v>
      </c>
      <c r="B48" s="40"/>
      <c r="C48" s="40"/>
      <c r="D48" s="40"/>
      <c r="E48" s="41"/>
      <c r="F48" s="40"/>
      <c r="G48" s="40"/>
      <c r="H48" s="40"/>
      <c r="I48" s="40"/>
      <c r="J48" s="40"/>
      <c r="K48" s="40"/>
      <c r="L48" s="40"/>
      <c r="M48" s="40"/>
    </row>
    <row r="49" spans="1:44">
      <c r="A49" s="40"/>
      <c r="B49" s="40"/>
      <c r="C49" s="40"/>
      <c r="D49" s="40"/>
      <c r="E49" s="41"/>
      <c r="F49" s="40"/>
      <c r="G49" s="40"/>
      <c r="H49" s="40"/>
      <c r="I49" s="40"/>
      <c r="J49" s="40"/>
      <c r="K49" s="40"/>
      <c r="L49" s="40"/>
      <c r="M49" s="40"/>
      <c r="P49" s="39" t="s">
        <v>356</v>
      </c>
      <c r="Q49" s="40"/>
      <c r="R49" s="40"/>
      <c r="S49" s="40"/>
      <c r="T49" s="40"/>
      <c r="U49" s="40"/>
      <c r="V49" s="40"/>
      <c r="W49" s="40"/>
      <c r="AE49" s="39" t="s">
        <v>356</v>
      </c>
      <c r="AF49" s="40"/>
      <c r="AG49" s="40"/>
      <c r="AH49" s="40"/>
      <c r="AI49" s="40"/>
      <c r="AJ49" s="40"/>
      <c r="AK49" s="40"/>
      <c r="AL49" s="40"/>
      <c r="AM49" s="40"/>
      <c r="AN49" s="40"/>
      <c r="AO49" s="40"/>
      <c r="AP49" s="40"/>
      <c r="AQ49" s="40"/>
      <c r="AR49" s="40"/>
    </row>
    <row r="50" spans="1:44">
      <c r="A50" s="40"/>
      <c r="B50" s="40"/>
      <c r="C50" s="40"/>
      <c r="D50" s="40"/>
      <c r="E50" s="41"/>
      <c r="F50" s="40"/>
      <c r="G50" s="40"/>
      <c r="H50" s="40"/>
      <c r="I50" s="40"/>
      <c r="J50" s="40"/>
      <c r="K50" s="40"/>
      <c r="L50" s="40"/>
      <c r="M50" s="40"/>
      <c r="P50" s="39"/>
      <c r="Q50" s="40"/>
      <c r="R50" s="40"/>
      <c r="S50" s="40"/>
      <c r="T50" s="40"/>
      <c r="U50" s="40"/>
      <c r="V50" s="40"/>
      <c r="W50" s="40"/>
      <c r="AE50" s="40"/>
      <c r="AF50" s="40"/>
      <c r="AG50" s="40"/>
      <c r="AH50" s="40"/>
      <c r="AI50" s="40"/>
      <c r="AJ50" s="40"/>
      <c r="AK50" s="40"/>
      <c r="AL50" s="40"/>
      <c r="AM50" s="40"/>
      <c r="AN50" s="40"/>
      <c r="AO50" s="40"/>
      <c r="AP50" s="40"/>
      <c r="AQ50" s="40"/>
      <c r="AR50" s="40"/>
    </row>
    <row r="51" spans="1:44">
      <c r="A51" s="40"/>
      <c r="B51" s="40"/>
      <c r="C51" s="40"/>
      <c r="D51" s="40"/>
      <c r="E51" s="41"/>
      <c r="F51" s="40"/>
      <c r="G51" s="40"/>
      <c r="H51" s="40"/>
      <c r="I51" s="40"/>
      <c r="J51" s="40"/>
      <c r="K51" s="40"/>
      <c r="L51" s="40"/>
      <c r="M51" s="40"/>
      <c r="P51" s="39"/>
      <c r="Q51" s="40"/>
      <c r="R51" s="40"/>
      <c r="S51" s="40"/>
      <c r="T51" s="40"/>
      <c r="U51" s="40"/>
      <c r="V51" s="40"/>
      <c r="W51" s="40"/>
      <c r="AE51" s="40"/>
      <c r="AF51" s="40"/>
      <c r="AG51" s="40"/>
      <c r="AH51" s="40"/>
      <c r="AI51" s="40"/>
      <c r="AJ51" s="40"/>
      <c r="AK51" s="40"/>
      <c r="AL51" s="40"/>
      <c r="AM51" s="40"/>
      <c r="AN51" s="40"/>
      <c r="AO51" s="40"/>
      <c r="AP51" s="40"/>
      <c r="AQ51" s="40"/>
      <c r="AR51" s="40"/>
    </row>
    <row r="52" spans="1:44">
      <c r="A52" s="40"/>
      <c r="B52" s="40"/>
      <c r="C52" s="40"/>
      <c r="D52" s="40"/>
      <c r="E52" s="41"/>
      <c r="F52" s="40"/>
      <c r="G52" s="40"/>
      <c r="H52" s="40"/>
      <c r="I52" s="40"/>
      <c r="J52" s="40"/>
      <c r="K52" s="40"/>
      <c r="L52" s="40"/>
      <c r="M52" s="40"/>
      <c r="P52" s="39"/>
      <c r="Q52" s="40"/>
      <c r="R52" s="40"/>
      <c r="S52" s="40"/>
      <c r="T52" s="40"/>
      <c r="U52" s="40"/>
      <c r="V52" s="40"/>
      <c r="W52" s="40"/>
      <c r="AE52" s="40"/>
      <c r="AF52" s="40"/>
      <c r="AG52" s="40"/>
      <c r="AH52" s="40"/>
      <c r="AI52" s="40"/>
      <c r="AJ52" s="40"/>
      <c r="AK52" s="40"/>
      <c r="AL52" s="40"/>
      <c r="AM52" s="40"/>
      <c r="AN52" s="40"/>
      <c r="AO52" s="40"/>
      <c r="AP52" s="40"/>
      <c r="AQ52" s="40"/>
      <c r="AR52" s="40"/>
    </row>
    <row r="53" spans="1:44">
      <c r="A53" s="40"/>
      <c r="B53" s="40"/>
      <c r="C53" s="40"/>
      <c r="D53" s="40"/>
      <c r="E53" s="41"/>
      <c r="F53" s="40"/>
      <c r="G53" s="40"/>
      <c r="H53" s="40"/>
      <c r="I53" s="40"/>
      <c r="J53" s="40"/>
      <c r="K53" s="40"/>
      <c r="L53" s="40"/>
      <c r="M53" s="40"/>
      <c r="P53" s="39"/>
      <c r="Q53" s="40"/>
      <c r="R53" s="40"/>
      <c r="S53" s="40"/>
      <c r="T53" s="40"/>
      <c r="U53" s="40"/>
      <c r="V53" s="40"/>
      <c r="W53" s="40"/>
      <c r="AE53" s="40"/>
      <c r="AF53" s="40"/>
      <c r="AG53" s="40"/>
      <c r="AH53" s="40"/>
      <c r="AI53" s="40"/>
      <c r="AJ53" s="40"/>
      <c r="AK53" s="40"/>
      <c r="AL53" s="40"/>
      <c r="AM53" s="40"/>
      <c r="AN53" s="40"/>
      <c r="AO53" s="40"/>
      <c r="AP53" s="40"/>
      <c r="AQ53" s="40"/>
      <c r="AR53" s="40"/>
    </row>
    <row r="54" spans="1:44">
      <c r="A54" s="40"/>
      <c r="B54" s="40"/>
      <c r="C54" s="40"/>
      <c r="D54" s="40"/>
      <c r="E54" s="41"/>
      <c r="F54" s="40"/>
      <c r="G54" s="40"/>
      <c r="H54" s="40"/>
      <c r="I54" s="40"/>
      <c r="J54" s="40"/>
      <c r="K54" s="40"/>
      <c r="L54" s="40"/>
      <c r="M54" s="40"/>
      <c r="P54" s="39"/>
      <c r="Q54" s="40"/>
      <c r="R54" s="40"/>
      <c r="S54" s="40"/>
      <c r="T54" s="40"/>
      <c r="U54" s="40"/>
      <c r="V54" s="40"/>
      <c r="W54" s="40"/>
      <c r="AE54" s="40"/>
      <c r="AF54" s="40"/>
      <c r="AG54" s="40"/>
      <c r="AH54" s="40"/>
      <c r="AI54" s="40"/>
      <c r="AJ54" s="40"/>
      <c r="AK54" s="40"/>
      <c r="AL54" s="40"/>
      <c r="AM54" s="40"/>
      <c r="AN54" s="40"/>
      <c r="AO54" s="40"/>
      <c r="AP54" s="40"/>
      <c r="AQ54" s="40"/>
      <c r="AR54" s="40"/>
    </row>
    <row r="55" spans="1:44">
      <c r="A55" s="40"/>
      <c r="B55" s="40"/>
      <c r="C55" s="40"/>
      <c r="D55" s="40"/>
      <c r="E55" s="41"/>
      <c r="F55" s="40"/>
      <c r="G55" s="40"/>
      <c r="H55" s="40"/>
      <c r="I55" s="40"/>
      <c r="J55" s="40"/>
      <c r="K55" s="40"/>
      <c r="L55" s="40"/>
      <c r="M55" s="40"/>
      <c r="P55" s="39"/>
      <c r="Q55" s="40"/>
      <c r="R55" s="40"/>
      <c r="S55" s="40"/>
      <c r="T55" s="40"/>
      <c r="U55" s="40"/>
      <c r="V55" s="40"/>
      <c r="W55" s="40"/>
      <c r="AE55" s="40"/>
      <c r="AF55" s="40"/>
      <c r="AG55" s="40"/>
      <c r="AH55" s="40"/>
      <c r="AI55" s="40"/>
      <c r="AJ55" s="40"/>
      <c r="AK55" s="40"/>
      <c r="AL55" s="40"/>
      <c r="AM55" s="40"/>
      <c r="AN55" s="40"/>
      <c r="AO55" s="40"/>
      <c r="AP55" s="40"/>
      <c r="AQ55" s="40"/>
      <c r="AR55" s="40"/>
    </row>
    <row r="56" spans="1:44">
      <c r="A56" s="40"/>
      <c r="B56" s="40"/>
      <c r="C56" s="40"/>
      <c r="D56" s="40"/>
      <c r="E56" s="41"/>
      <c r="F56" s="40"/>
      <c r="G56" s="40"/>
      <c r="H56" s="40"/>
      <c r="I56" s="40"/>
      <c r="J56" s="40"/>
      <c r="K56" s="40"/>
      <c r="L56" s="40"/>
      <c r="M56" s="40"/>
      <c r="P56" s="39"/>
      <c r="Q56" s="40"/>
      <c r="R56" s="40"/>
      <c r="S56" s="40"/>
      <c r="T56" s="40"/>
      <c r="U56" s="40"/>
      <c r="V56" s="40"/>
      <c r="W56" s="40"/>
      <c r="AE56" s="40"/>
      <c r="AF56" s="40"/>
      <c r="AG56" s="40"/>
      <c r="AH56" s="40"/>
      <c r="AI56" s="40"/>
      <c r="AJ56" s="40"/>
      <c r="AK56" s="40"/>
      <c r="AL56" s="40"/>
      <c r="AM56" s="40"/>
      <c r="AN56" s="40"/>
      <c r="AO56" s="40"/>
      <c r="AP56" s="40"/>
      <c r="AQ56" s="40"/>
      <c r="AR56" s="40"/>
    </row>
    <row r="57" spans="1:44">
      <c r="A57" s="40"/>
      <c r="B57" s="40"/>
      <c r="C57" s="40"/>
      <c r="D57" s="40"/>
      <c r="E57" s="41"/>
      <c r="F57" s="40"/>
      <c r="G57" s="40"/>
      <c r="H57" s="40"/>
      <c r="I57" s="40"/>
      <c r="J57" s="40"/>
      <c r="K57" s="40"/>
      <c r="L57" s="40"/>
      <c r="M57" s="40"/>
      <c r="P57" s="39"/>
      <c r="Q57" s="40"/>
      <c r="R57" s="40"/>
      <c r="S57" s="40"/>
      <c r="T57" s="40"/>
      <c r="U57" s="40"/>
      <c r="V57" s="40"/>
      <c r="W57" s="40"/>
      <c r="AE57" s="40"/>
      <c r="AF57" s="40"/>
      <c r="AG57" s="40"/>
      <c r="AH57" s="40"/>
      <c r="AI57" s="40"/>
      <c r="AJ57" s="40"/>
      <c r="AK57" s="40"/>
      <c r="AL57" s="40"/>
      <c r="AM57" s="40"/>
      <c r="AN57" s="40"/>
      <c r="AO57" s="40"/>
      <c r="AP57" s="40"/>
      <c r="AQ57" s="40"/>
      <c r="AR57" s="40"/>
    </row>
    <row r="58" spans="1:44">
      <c r="A58" s="40"/>
      <c r="B58" s="40"/>
      <c r="C58" s="40"/>
      <c r="D58" s="40"/>
      <c r="E58" s="41"/>
      <c r="F58" s="40"/>
      <c r="G58" s="40"/>
      <c r="H58" s="40"/>
      <c r="I58" s="40"/>
      <c r="J58" s="40"/>
      <c r="K58" s="40"/>
      <c r="L58" s="40"/>
      <c r="M58" s="40"/>
      <c r="P58" s="39"/>
      <c r="Q58" s="40"/>
      <c r="R58" s="40"/>
      <c r="S58" s="40"/>
      <c r="T58" s="40"/>
      <c r="U58" s="40"/>
      <c r="V58" s="40"/>
      <c r="W58" s="40"/>
      <c r="AE58" s="40"/>
      <c r="AF58" s="40"/>
      <c r="AG58" s="40"/>
      <c r="AH58" s="40"/>
      <c r="AI58" s="40"/>
      <c r="AJ58" s="40"/>
      <c r="AK58" s="40"/>
      <c r="AL58" s="40"/>
      <c r="AM58" s="40"/>
      <c r="AN58" s="40"/>
      <c r="AO58" s="40"/>
      <c r="AP58" s="40"/>
      <c r="AQ58" s="40"/>
      <c r="AR58" s="40"/>
    </row>
    <row r="59" spans="1:44">
      <c r="A59" s="40"/>
      <c r="B59" s="40"/>
      <c r="C59" s="40"/>
      <c r="D59" s="40"/>
      <c r="E59" s="41"/>
      <c r="F59" s="40"/>
      <c r="G59" s="40"/>
      <c r="H59" s="40"/>
      <c r="I59" s="40"/>
      <c r="J59" s="40"/>
      <c r="K59" s="40"/>
      <c r="L59" s="40"/>
      <c r="M59" s="40"/>
      <c r="P59" s="39"/>
      <c r="Q59" s="40"/>
      <c r="R59" s="40"/>
      <c r="S59" s="40"/>
      <c r="T59" s="40"/>
      <c r="U59" s="40"/>
      <c r="V59" s="40"/>
      <c r="W59" s="40"/>
      <c r="AE59" s="40"/>
      <c r="AF59" s="40"/>
      <c r="AG59" s="40"/>
      <c r="AH59" s="40"/>
      <c r="AI59" s="40"/>
      <c r="AJ59" s="40"/>
      <c r="AK59" s="40"/>
      <c r="AL59" s="40"/>
      <c r="AM59" s="40"/>
      <c r="AN59" s="40"/>
      <c r="AO59" s="40"/>
      <c r="AP59" s="40"/>
      <c r="AQ59" s="40"/>
      <c r="AR59" s="40"/>
    </row>
    <row r="60" spans="1:44">
      <c r="A60" s="40"/>
      <c r="B60" s="40"/>
      <c r="C60" s="40"/>
      <c r="D60" s="40"/>
      <c r="E60" s="41"/>
      <c r="F60" s="40"/>
      <c r="G60" s="40"/>
      <c r="H60" s="40"/>
      <c r="I60" s="40"/>
      <c r="J60" s="40"/>
      <c r="K60" s="40"/>
      <c r="L60" s="40"/>
      <c r="M60" s="40"/>
      <c r="P60" s="39"/>
      <c r="Q60" s="40"/>
      <c r="R60" s="40"/>
      <c r="S60" s="40"/>
      <c r="T60" s="40"/>
      <c r="U60" s="40"/>
      <c r="V60" s="40"/>
      <c r="W60" s="40"/>
      <c r="AE60" s="40"/>
      <c r="AF60" s="40"/>
      <c r="AG60" s="40"/>
      <c r="AH60" s="40"/>
      <c r="AI60" s="40"/>
      <c r="AJ60" s="40"/>
      <c r="AK60" s="40"/>
      <c r="AL60" s="40"/>
      <c r="AM60" s="40"/>
      <c r="AN60" s="40"/>
      <c r="AO60" s="40"/>
      <c r="AP60" s="40"/>
      <c r="AQ60" s="40"/>
      <c r="AR60" s="40"/>
    </row>
    <row r="61" spans="1:44">
      <c r="A61" s="40"/>
      <c r="B61" s="40"/>
      <c r="C61" s="40"/>
      <c r="D61" s="40"/>
      <c r="E61" s="41"/>
      <c r="F61" s="40"/>
      <c r="G61" s="40"/>
      <c r="H61" s="40"/>
      <c r="I61" s="40"/>
      <c r="J61" s="40"/>
      <c r="K61" s="40"/>
      <c r="L61" s="40"/>
      <c r="M61" s="40"/>
      <c r="P61" s="39"/>
      <c r="Q61" s="40"/>
      <c r="R61" s="40"/>
      <c r="S61" s="40"/>
      <c r="T61" s="40"/>
      <c r="U61" s="40"/>
      <c r="V61" s="40"/>
      <c r="W61" s="40"/>
      <c r="AE61" s="40"/>
      <c r="AF61" s="40"/>
      <c r="AG61" s="40"/>
      <c r="AH61" s="40"/>
      <c r="AI61" s="40"/>
      <c r="AJ61" s="40"/>
      <c r="AK61" s="40"/>
      <c r="AL61" s="40"/>
      <c r="AM61" s="40"/>
      <c r="AN61" s="40"/>
      <c r="AO61" s="40"/>
      <c r="AP61" s="40"/>
      <c r="AQ61" s="40"/>
      <c r="AR61" s="40"/>
    </row>
    <row r="62" spans="1:44">
      <c r="A62" s="40"/>
      <c r="B62" s="40"/>
      <c r="C62" s="40"/>
      <c r="D62" s="40"/>
      <c r="E62" s="41"/>
      <c r="F62" s="40"/>
      <c r="G62" s="40"/>
      <c r="H62" s="40"/>
      <c r="I62" s="40"/>
      <c r="J62" s="40"/>
      <c r="K62" s="40"/>
      <c r="L62" s="40"/>
      <c r="M62" s="40"/>
      <c r="P62" s="39"/>
      <c r="Q62" s="40"/>
      <c r="R62" s="40"/>
      <c r="S62" s="40"/>
      <c r="T62" s="40"/>
      <c r="U62" s="40"/>
      <c r="V62" s="40"/>
      <c r="W62" s="40"/>
      <c r="AE62" s="40"/>
      <c r="AF62" s="40"/>
      <c r="AG62" s="40"/>
      <c r="AH62" s="40"/>
      <c r="AI62" s="40"/>
      <c r="AJ62" s="40"/>
      <c r="AK62" s="40"/>
      <c r="AL62" s="40"/>
      <c r="AM62" s="40"/>
      <c r="AN62" s="40"/>
      <c r="AO62" s="40"/>
      <c r="AP62" s="40"/>
      <c r="AQ62" s="40"/>
      <c r="AR62" s="40"/>
    </row>
    <row r="63" spans="1:44">
      <c r="A63" s="40"/>
      <c r="B63" s="40"/>
      <c r="C63" s="40"/>
      <c r="D63" s="40"/>
      <c r="E63" s="41"/>
      <c r="F63" s="40"/>
      <c r="G63" s="40"/>
      <c r="H63" s="40"/>
      <c r="I63" s="40"/>
      <c r="J63" s="40"/>
      <c r="K63" s="40"/>
      <c r="L63" s="40"/>
      <c r="M63" s="40"/>
      <c r="P63" s="39"/>
      <c r="Q63" s="40"/>
      <c r="R63" s="40"/>
      <c r="S63" s="40"/>
      <c r="T63" s="40"/>
      <c r="U63" s="40"/>
      <c r="V63" s="40"/>
      <c r="W63" s="40"/>
      <c r="AE63" s="40"/>
      <c r="AF63" s="40"/>
      <c r="AG63" s="40"/>
      <c r="AH63" s="40"/>
      <c r="AI63" s="40"/>
      <c r="AJ63" s="40"/>
      <c r="AK63" s="40"/>
      <c r="AL63" s="40"/>
      <c r="AM63" s="40"/>
      <c r="AN63" s="40"/>
      <c r="AO63" s="40"/>
      <c r="AP63" s="40"/>
      <c r="AQ63" s="40"/>
      <c r="AR63" s="40"/>
    </row>
    <row r="64" spans="1:44">
      <c r="A64" s="40"/>
      <c r="B64" s="40"/>
      <c r="C64" s="40"/>
      <c r="D64" s="40"/>
      <c r="E64" s="41"/>
      <c r="F64" s="40"/>
      <c r="G64" s="40"/>
      <c r="H64" s="40"/>
      <c r="I64" s="40"/>
      <c r="J64" s="40"/>
      <c r="K64" s="40"/>
      <c r="L64" s="40"/>
      <c r="M64" s="40"/>
      <c r="P64" s="39"/>
      <c r="Q64" s="40"/>
      <c r="R64" s="40"/>
      <c r="S64" s="40"/>
      <c r="T64" s="40"/>
      <c r="U64" s="40"/>
      <c r="V64" s="40"/>
      <c r="W64" s="40"/>
      <c r="AE64" s="40"/>
      <c r="AF64" s="40"/>
      <c r="AG64" s="40"/>
      <c r="AH64" s="40"/>
      <c r="AI64" s="40"/>
      <c r="AJ64" s="40"/>
      <c r="AK64" s="40"/>
      <c r="AL64" s="40"/>
      <c r="AM64" s="40"/>
      <c r="AN64" s="40"/>
      <c r="AO64" s="40"/>
      <c r="AP64" s="40"/>
      <c r="AQ64" s="40"/>
      <c r="AR64" s="40"/>
    </row>
    <row r="65" spans="1:44">
      <c r="A65" s="40"/>
      <c r="B65" s="40"/>
      <c r="C65" s="40"/>
      <c r="D65" s="40"/>
      <c r="E65" s="41"/>
      <c r="F65" s="40"/>
      <c r="G65" s="40"/>
      <c r="H65" s="40"/>
      <c r="I65" s="40"/>
      <c r="J65" s="40"/>
      <c r="K65" s="40"/>
      <c r="L65" s="40"/>
      <c r="M65" s="40"/>
      <c r="P65" s="39"/>
      <c r="Q65" s="40"/>
      <c r="R65" s="40"/>
      <c r="S65" s="40"/>
      <c r="T65" s="40"/>
      <c r="U65" s="40"/>
      <c r="V65" s="40"/>
      <c r="W65" s="40"/>
      <c r="AE65" s="40"/>
      <c r="AF65" s="40"/>
      <c r="AG65" s="40"/>
      <c r="AH65" s="40"/>
      <c r="AI65" s="40"/>
      <c r="AJ65" s="40"/>
      <c r="AK65" s="40"/>
      <c r="AL65" s="40"/>
      <c r="AM65" s="40"/>
      <c r="AN65" s="40"/>
      <c r="AO65" s="40"/>
      <c r="AP65" s="40"/>
      <c r="AQ65" s="40"/>
      <c r="AR65" s="40"/>
    </row>
    <row r="66" spans="1:44">
      <c r="A66" s="40"/>
      <c r="B66" s="40"/>
      <c r="C66" s="40"/>
      <c r="D66" s="40"/>
      <c r="E66" s="41"/>
      <c r="F66" s="40"/>
      <c r="G66" s="40"/>
      <c r="H66" s="40"/>
      <c r="I66" s="40"/>
      <c r="J66" s="40"/>
      <c r="K66" s="40"/>
      <c r="L66" s="40"/>
      <c r="M66" s="40"/>
      <c r="P66" s="39"/>
      <c r="Q66" s="40"/>
      <c r="R66" s="40"/>
      <c r="S66" s="40"/>
      <c r="T66" s="40"/>
      <c r="U66" s="40"/>
      <c r="V66" s="40"/>
      <c r="W66" s="40"/>
      <c r="AE66" s="40"/>
      <c r="AF66" s="40"/>
      <c r="AG66" s="40"/>
      <c r="AH66" s="40"/>
      <c r="AI66" s="40"/>
      <c r="AJ66" s="40"/>
      <c r="AK66" s="40"/>
      <c r="AL66" s="40"/>
      <c r="AM66" s="40"/>
      <c r="AN66" s="40"/>
      <c r="AO66" s="40"/>
      <c r="AP66" s="40"/>
      <c r="AQ66" s="40"/>
      <c r="AR66" s="40"/>
    </row>
    <row r="67" spans="1:44">
      <c r="A67" s="40"/>
      <c r="B67" s="40"/>
      <c r="C67" s="40"/>
      <c r="D67" s="40"/>
      <c r="E67" s="41"/>
      <c r="F67" s="40"/>
      <c r="G67" s="40"/>
      <c r="H67" s="40"/>
      <c r="I67" s="40"/>
      <c r="J67" s="40"/>
      <c r="K67" s="40"/>
      <c r="L67" s="40"/>
      <c r="M67" s="40"/>
      <c r="P67" s="39"/>
      <c r="Q67" s="40"/>
      <c r="R67" s="40"/>
      <c r="S67" s="40"/>
      <c r="T67" s="40"/>
      <c r="U67" s="40"/>
      <c r="V67" s="40"/>
      <c r="W67" s="40"/>
      <c r="AE67" s="40"/>
      <c r="AF67" s="40"/>
      <c r="AG67" s="40"/>
      <c r="AH67" s="40"/>
      <c r="AI67" s="40"/>
      <c r="AJ67" s="40"/>
      <c r="AK67" s="40"/>
      <c r="AL67" s="40"/>
      <c r="AM67" s="40"/>
      <c r="AN67" s="40"/>
      <c r="AO67" s="40"/>
      <c r="AP67" s="40"/>
      <c r="AQ67" s="40"/>
      <c r="AR67" s="40"/>
    </row>
    <row r="68" spans="1:44">
      <c r="A68" s="40"/>
      <c r="B68" s="40"/>
      <c r="C68" s="40"/>
      <c r="D68" s="40"/>
      <c r="E68" s="41"/>
      <c r="F68" s="40"/>
      <c r="G68" s="40"/>
      <c r="H68" s="40"/>
      <c r="I68" s="40"/>
      <c r="J68" s="40"/>
      <c r="K68" s="40"/>
      <c r="L68" s="40"/>
      <c r="M68" s="40"/>
      <c r="P68" s="39"/>
      <c r="Q68" s="40"/>
      <c r="R68" s="40"/>
      <c r="S68" s="40"/>
      <c r="T68" s="40"/>
      <c r="U68" s="40"/>
      <c r="V68" s="40"/>
      <c r="W68" s="40"/>
      <c r="AE68" s="40"/>
      <c r="AF68" s="40"/>
      <c r="AG68" s="40"/>
      <c r="AH68" s="40"/>
      <c r="AI68" s="40"/>
      <c r="AJ68" s="40"/>
      <c r="AK68" s="40"/>
      <c r="AL68" s="40"/>
      <c r="AM68" s="40"/>
      <c r="AN68" s="40"/>
      <c r="AO68" s="40"/>
      <c r="AP68" s="40"/>
      <c r="AQ68" s="40"/>
      <c r="AR68" s="40"/>
    </row>
    <row r="69" spans="1:23">
      <c r="A69" s="40"/>
      <c r="B69" s="40"/>
      <c r="C69" s="40"/>
      <c r="D69" s="40"/>
      <c r="E69" s="41"/>
      <c r="F69" s="40"/>
      <c r="G69" s="40"/>
      <c r="H69" s="40"/>
      <c r="I69" s="40"/>
      <c r="J69" s="40"/>
      <c r="K69" s="40"/>
      <c r="L69" s="40"/>
      <c r="M69" s="40"/>
      <c r="P69" s="39"/>
      <c r="Q69" s="40"/>
      <c r="R69" s="40"/>
      <c r="S69" s="40"/>
      <c r="T69" s="40"/>
      <c r="U69" s="40"/>
      <c r="V69" s="40"/>
      <c r="W69" s="40"/>
    </row>
    <row r="70" spans="1:44">
      <c r="A70" s="40"/>
      <c r="B70" s="40"/>
      <c r="C70" s="40"/>
      <c r="D70" s="40"/>
      <c r="E70" s="41"/>
      <c r="F70" s="40"/>
      <c r="G70" s="40"/>
      <c r="H70" s="40"/>
      <c r="I70" s="40"/>
      <c r="J70" s="40"/>
      <c r="K70" s="40"/>
      <c r="L70" s="40"/>
      <c r="M70" s="40"/>
      <c r="P70" s="39"/>
      <c r="Q70" s="40"/>
      <c r="R70" s="40"/>
      <c r="S70" s="40"/>
      <c r="T70" s="40"/>
      <c r="U70" s="40"/>
      <c r="V70" s="40"/>
      <c r="W70" s="40"/>
      <c r="AE70" s="31" t="s">
        <v>333</v>
      </c>
      <c r="AF70" s="42"/>
      <c r="AG70" s="42"/>
      <c r="AH70" s="42"/>
      <c r="AI70" s="42"/>
      <c r="AJ70" s="42"/>
      <c r="AK70" s="42"/>
      <c r="AL70" s="42"/>
      <c r="AM70" s="42"/>
      <c r="AN70" s="42"/>
      <c r="AO70" s="42"/>
      <c r="AP70" s="42"/>
      <c r="AQ70" s="42"/>
      <c r="AR70" s="42"/>
    </row>
    <row r="71" spans="1:44">
      <c r="A71" s="40"/>
      <c r="B71" s="40"/>
      <c r="C71" s="40"/>
      <c r="D71" s="40"/>
      <c r="E71" s="41"/>
      <c r="F71" s="40"/>
      <c r="G71" s="40"/>
      <c r="H71" s="40"/>
      <c r="I71" s="40"/>
      <c r="J71" s="40"/>
      <c r="K71" s="40"/>
      <c r="L71" s="40"/>
      <c r="M71" s="40"/>
      <c r="P71" s="39"/>
      <c r="Q71" s="40"/>
      <c r="R71" s="40"/>
      <c r="S71" s="40"/>
      <c r="T71" s="40"/>
      <c r="U71" s="40"/>
      <c r="V71" s="40"/>
      <c r="W71" s="40"/>
      <c r="AE71" s="42"/>
      <c r="AF71" s="42"/>
      <c r="AG71" s="42"/>
      <c r="AH71" s="42"/>
      <c r="AI71" s="42"/>
      <c r="AJ71" s="42"/>
      <c r="AK71" s="42"/>
      <c r="AL71" s="42"/>
      <c r="AM71" s="42"/>
      <c r="AN71" s="42"/>
      <c r="AO71" s="42"/>
      <c r="AP71" s="42"/>
      <c r="AQ71" s="42"/>
      <c r="AR71" s="42"/>
    </row>
    <row r="72" spans="16:44">
      <c r="P72" s="39"/>
      <c r="Q72" s="40"/>
      <c r="R72" s="40"/>
      <c r="S72" s="40"/>
      <c r="T72" s="40"/>
      <c r="U72" s="40"/>
      <c r="V72" s="40"/>
      <c r="W72" s="40"/>
      <c r="AE72" s="42"/>
      <c r="AF72" s="42"/>
      <c r="AG72" s="42"/>
      <c r="AH72" s="42"/>
      <c r="AI72" s="42"/>
      <c r="AJ72" s="42"/>
      <c r="AK72" s="42"/>
      <c r="AL72" s="42"/>
      <c r="AM72" s="42"/>
      <c r="AN72" s="42"/>
      <c r="AO72" s="42"/>
      <c r="AP72" s="42"/>
      <c r="AQ72" s="42"/>
      <c r="AR72" s="42"/>
    </row>
    <row r="73" spans="16:44">
      <c r="P73" s="40"/>
      <c r="Q73" s="40"/>
      <c r="R73" s="40"/>
      <c r="S73" s="40"/>
      <c r="T73" s="40"/>
      <c r="U73" s="40"/>
      <c r="V73" s="40"/>
      <c r="W73" s="40"/>
      <c r="AE73" s="42"/>
      <c r="AF73" s="42"/>
      <c r="AG73" s="42"/>
      <c r="AH73" s="42"/>
      <c r="AI73" s="42"/>
      <c r="AJ73" s="42"/>
      <c r="AK73" s="42"/>
      <c r="AL73" s="42"/>
      <c r="AM73" s="42"/>
      <c r="AN73" s="42"/>
      <c r="AO73" s="42"/>
      <c r="AP73" s="42"/>
      <c r="AQ73" s="42"/>
      <c r="AR73" s="42"/>
    </row>
    <row r="74" spans="1:44">
      <c r="A74" s="31" t="s">
        <v>333</v>
      </c>
      <c r="B74" s="42"/>
      <c r="C74" s="42"/>
      <c r="D74" s="42"/>
      <c r="E74" s="43"/>
      <c r="F74" s="42"/>
      <c r="G74" s="42"/>
      <c r="H74" s="42"/>
      <c r="I74" s="42"/>
      <c r="J74" s="42"/>
      <c r="K74" s="42"/>
      <c r="L74" s="42"/>
      <c r="M74" s="42"/>
      <c r="P74" s="40"/>
      <c r="Q74" s="40"/>
      <c r="R74" s="40"/>
      <c r="S74" s="40"/>
      <c r="T74" s="40"/>
      <c r="U74" s="40"/>
      <c r="V74" s="40"/>
      <c r="W74" s="40"/>
      <c r="AE74" s="42"/>
      <c r="AF74" s="42"/>
      <c r="AG74" s="42"/>
      <c r="AH74" s="42"/>
      <c r="AI74" s="42"/>
      <c r="AJ74" s="42"/>
      <c r="AK74" s="42"/>
      <c r="AL74" s="42"/>
      <c r="AM74" s="42"/>
      <c r="AN74" s="42"/>
      <c r="AO74" s="42"/>
      <c r="AP74" s="42"/>
      <c r="AQ74" s="42"/>
      <c r="AR74" s="42"/>
    </row>
    <row r="75" spans="1:44">
      <c r="A75" s="42"/>
      <c r="B75" s="42"/>
      <c r="C75" s="42"/>
      <c r="D75" s="42"/>
      <c r="E75" s="43"/>
      <c r="F75" s="42"/>
      <c r="G75" s="42"/>
      <c r="H75" s="42"/>
      <c r="I75" s="42"/>
      <c r="J75" s="42"/>
      <c r="K75" s="42"/>
      <c r="L75" s="42"/>
      <c r="M75" s="42"/>
      <c r="P75" s="39"/>
      <c r="Q75" s="40"/>
      <c r="R75" s="40"/>
      <c r="S75" s="40"/>
      <c r="T75" s="40"/>
      <c r="U75" s="40"/>
      <c r="V75" s="40"/>
      <c r="W75" s="40"/>
      <c r="AE75" s="42"/>
      <c r="AF75" s="42"/>
      <c r="AG75" s="42"/>
      <c r="AH75" s="42"/>
      <c r="AI75" s="42"/>
      <c r="AJ75" s="42"/>
      <c r="AK75" s="42"/>
      <c r="AL75" s="42"/>
      <c r="AM75" s="42"/>
      <c r="AN75" s="42"/>
      <c r="AO75" s="42"/>
      <c r="AP75" s="42"/>
      <c r="AQ75" s="42"/>
      <c r="AR75" s="42"/>
    </row>
    <row r="76" spans="1:44">
      <c r="A76" s="42"/>
      <c r="B76" s="42"/>
      <c r="C76" s="42"/>
      <c r="D76" s="42"/>
      <c r="E76" s="43"/>
      <c r="F76" s="42"/>
      <c r="G76" s="42"/>
      <c r="H76" s="42"/>
      <c r="I76" s="42"/>
      <c r="J76" s="42"/>
      <c r="K76" s="42"/>
      <c r="L76" s="42"/>
      <c r="M76" s="42"/>
      <c r="AE76" s="42"/>
      <c r="AF76" s="42"/>
      <c r="AG76" s="42"/>
      <c r="AH76" s="42"/>
      <c r="AI76" s="42"/>
      <c r="AJ76" s="42"/>
      <c r="AK76" s="42"/>
      <c r="AL76" s="42"/>
      <c r="AM76" s="42"/>
      <c r="AN76" s="42"/>
      <c r="AO76" s="42"/>
      <c r="AP76" s="42"/>
      <c r="AQ76" s="42"/>
      <c r="AR76" s="42"/>
    </row>
    <row r="77" spans="1:44">
      <c r="A77" s="42"/>
      <c r="B77" s="42"/>
      <c r="C77" s="42"/>
      <c r="D77" s="42"/>
      <c r="E77" s="43"/>
      <c r="F77" s="42"/>
      <c r="G77" s="42"/>
      <c r="H77" s="42"/>
      <c r="I77" s="42"/>
      <c r="J77" s="42"/>
      <c r="K77" s="42"/>
      <c r="L77" s="42"/>
      <c r="M77" s="42"/>
      <c r="P77" s="31" t="s">
        <v>333</v>
      </c>
      <c r="Q77" s="42"/>
      <c r="R77" s="42"/>
      <c r="S77" s="42"/>
      <c r="T77" s="42"/>
      <c r="U77" s="42"/>
      <c r="V77" s="42"/>
      <c r="W77" s="42"/>
      <c r="AE77" s="42"/>
      <c r="AF77" s="42"/>
      <c r="AG77" s="42"/>
      <c r="AH77" s="42"/>
      <c r="AI77" s="42"/>
      <c r="AJ77" s="42"/>
      <c r="AK77" s="42"/>
      <c r="AL77" s="42"/>
      <c r="AM77" s="42"/>
      <c r="AN77" s="42"/>
      <c r="AO77" s="42"/>
      <c r="AP77" s="42"/>
      <c r="AQ77" s="42"/>
      <c r="AR77" s="42"/>
    </row>
    <row r="78" spans="1:44">
      <c r="A78" s="42"/>
      <c r="B78" s="42"/>
      <c r="C78" s="42"/>
      <c r="D78" s="42"/>
      <c r="E78" s="43"/>
      <c r="F78" s="42"/>
      <c r="G78" s="42"/>
      <c r="H78" s="42"/>
      <c r="I78" s="42"/>
      <c r="J78" s="42"/>
      <c r="K78" s="42"/>
      <c r="L78" s="42"/>
      <c r="M78" s="42"/>
      <c r="Q78" s="42"/>
      <c r="R78" s="42"/>
      <c r="S78" s="42"/>
      <c r="T78" s="42"/>
      <c r="U78" s="42"/>
      <c r="V78" s="42"/>
      <c r="W78" s="42"/>
      <c r="AE78" s="42"/>
      <c r="AF78" s="42"/>
      <c r="AG78" s="42"/>
      <c r="AH78" s="42"/>
      <c r="AI78" s="42"/>
      <c r="AJ78" s="42"/>
      <c r="AK78" s="42"/>
      <c r="AL78" s="42"/>
      <c r="AM78" s="42"/>
      <c r="AN78" s="42"/>
      <c r="AO78" s="42"/>
      <c r="AP78" s="42"/>
      <c r="AQ78" s="42"/>
      <c r="AR78" s="42"/>
    </row>
    <row r="79" spans="1:44">
      <c r="A79" s="42"/>
      <c r="B79" s="42"/>
      <c r="C79" s="42"/>
      <c r="D79" s="42"/>
      <c r="E79" s="43"/>
      <c r="F79" s="42"/>
      <c r="G79" s="42"/>
      <c r="H79" s="42"/>
      <c r="I79" s="42"/>
      <c r="J79" s="42"/>
      <c r="K79" s="42"/>
      <c r="L79" s="42"/>
      <c r="M79" s="42"/>
      <c r="Q79" s="42"/>
      <c r="R79" s="42"/>
      <c r="S79" s="42"/>
      <c r="T79" s="42"/>
      <c r="U79" s="42"/>
      <c r="V79" s="42"/>
      <c r="W79" s="42"/>
      <c r="AE79" s="42"/>
      <c r="AF79" s="42"/>
      <c r="AG79" s="42"/>
      <c r="AH79" s="42"/>
      <c r="AI79" s="42"/>
      <c r="AJ79" s="42"/>
      <c r="AK79" s="42"/>
      <c r="AL79" s="42"/>
      <c r="AM79" s="42"/>
      <c r="AN79" s="42"/>
      <c r="AO79" s="42"/>
      <c r="AP79" s="42"/>
      <c r="AQ79" s="42"/>
      <c r="AR79" s="42"/>
    </row>
    <row r="80" spans="1:44">
      <c r="A80" s="42"/>
      <c r="B80" s="42"/>
      <c r="C80" s="42"/>
      <c r="D80" s="42"/>
      <c r="E80" s="43"/>
      <c r="F80" s="42"/>
      <c r="G80" s="42"/>
      <c r="H80" s="42"/>
      <c r="I80" s="42"/>
      <c r="J80" s="42"/>
      <c r="K80" s="42"/>
      <c r="L80" s="42"/>
      <c r="M80" s="42"/>
      <c r="Q80" s="42"/>
      <c r="R80" s="42"/>
      <c r="S80" s="42"/>
      <c r="T80" s="42"/>
      <c r="U80" s="42"/>
      <c r="V80" s="42"/>
      <c r="W80" s="42"/>
      <c r="AE80" s="42"/>
      <c r="AF80" s="42"/>
      <c r="AG80" s="42"/>
      <c r="AH80" s="42"/>
      <c r="AI80" s="42"/>
      <c r="AJ80" s="42"/>
      <c r="AK80" s="42"/>
      <c r="AL80" s="42"/>
      <c r="AM80" s="42"/>
      <c r="AN80" s="42"/>
      <c r="AO80" s="42"/>
      <c r="AP80" s="42"/>
      <c r="AQ80" s="42"/>
      <c r="AR80" s="42"/>
    </row>
    <row r="81" spans="1:44">
      <c r="A81" s="42"/>
      <c r="B81" s="42"/>
      <c r="C81" s="42"/>
      <c r="D81" s="42"/>
      <c r="E81" s="43"/>
      <c r="F81" s="42"/>
      <c r="G81" s="42"/>
      <c r="H81" s="42"/>
      <c r="I81" s="42"/>
      <c r="J81" s="42"/>
      <c r="K81" s="42"/>
      <c r="L81" s="42"/>
      <c r="M81" s="42"/>
      <c r="Q81" s="42"/>
      <c r="R81" s="42"/>
      <c r="S81" s="42"/>
      <c r="T81" s="42"/>
      <c r="U81" s="42"/>
      <c r="V81" s="42"/>
      <c r="W81" s="42"/>
      <c r="AE81" s="42"/>
      <c r="AF81" s="42"/>
      <c r="AG81" s="42"/>
      <c r="AH81" s="42"/>
      <c r="AI81" s="42"/>
      <c r="AJ81" s="42"/>
      <c r="AK81" s="42"/>
      <c r="AL81" s="42"/>
      <c r="AM81" s="42"/>
      <c r="AN81" s="42"/>
      <c r="AO81" s="42"/>
      <c r="AP81" s="42"/>
      <c r="AQ81" s="42"/>
      <c r="AR81" s="42"/>
    </row>
    <row r="82" spans="1:44">
      <c r="A82" s="42"/>
      <c r="B82" s="42"/>
      <c r="C82" s="42"/>
      <c r="D82" s="42"/>
      <c r="E82" s="43"/>
      <c r="F82" s="42"/>
      <c r="G82" s="42"/>
      <c r="H82" s="42"/>
      <c r="I82" s="42"/>
      <c r="J82" s="42"/>
      <c r="K82" s="42"/>
      <c r="L82" s="42"/>
      <c r="M82" s="42"/>
      <c r="Q82" s="42"/>
      <c r="R82" s="42"/>
      <c r="S82" s="42"/>
      <c r="T82" s="42"/>
      <c r="U82" s="42"/>
      <c r="V82" s="42"/>
      <c r="W82" s="42"/>
      <c r="AE82" s="42"/>
      <c r="AF82" s="42"/>
      <c r="AG82" s="42"/>
      <c r="AH82" s="42"/>
      <c r="AI82" s="42"/>
      <c r="AJ82" s="42"/>
      <c r="AK82" s="42"/>
      <c r="AL82" s="42"/>
      <c r="AM82" s="42"/>
      <c r="AN82" s="42"/>
      <c r="AO82" s="42"/>
      <c r="AP82" s="42"/>
      <c r="AQ82" s="42"/>
      <c r="AR82" s="42"/>
    </row>
    <row r="83" spans="1:44">
      <c r="A83" s="42"/>
      <c r="B83" s="42"/>
      <c r="C83" s="42"/>
      <c r="D83" s="42"/>
      <c r="E83" s="43"/>
      <c r="F83" s="42"/>
      <c r="G83" s="42"/>
      <c r="H83" s="42"/>
      <c r="I83" s="42"/>
      <c r="J83" s="42"/>
      <c r="K83" s="42"/>
      <c r="L83" s="42"/>
      <c r="M83" s="42"/>
      <c r="Q83" s="42"/>
      <c r="R83" s="42"/>
      <c r="S83" s="42"/>
      <c r="T83" s="42"/>
      <c r="U83" s="42"/>
      <c r="V83" s="42"/>
      <c r="W83" s="42"/>
      <c r="AE83" s="42"/>
      <c r="AF83" s="42"/>
      <c r="AG83" s="42"/>
      <c r="AH83" s="42"/>
      <c r="AI83" s="42"/>
      <c r="AJ83" s="42"/>
      <c r="AK83" s="42"/>
      <c r="AL83" s="42"/>
      <c r="AM83" s="42"/>
      <c r="AN83" s="42"/>
      <c r="AO83" s="42"/>
      <c r="AP83" s="42"/>
      <c r="AQ83" s="42"/>
      <c r="AR83" s="42"/>
    </row>
    <row r="84" spans="1:44">
      <c r="A84" s="42"/>
      <c r="B84" s="42"/>
      <c r="C84" s="42"/>
      <c r="D84" s="42"/>
      <c r="E84" s="43"/>
      <c r="F84" s="42"/>
      <c r="G84" s="42"/>
      <c r="H84" s="42"/>
      <c r="I84" s="42"/>
      <c r="J84" s="42"/>
      <c r="K84" s="42"/>
      <c r="L84" s="42"/>
      <c r="M84" s="42"/>
      <c r="Q84" s="42"/>
      <c r="R84" s="42"/>
      <c r="S84" s="42"/>
      <c r="T84" s="42"/>
      <c r="U84" s="42"/>
      <c r="V84" s="42"/>
      <c r="W84" s="42"/>
      <c r="AE84" s="42"/>
      <c r="AF84" s="42"/>
      <c r="AG84" s="42"/>
      <c r="AH84" s="42"/>
      <c r="AI84" s="42"/>
      <c r="AJ84" s="42"/>
      <c r="AK84" s="42"/>
      <c r="AL84" s="42"/>
      <c r="AM84" s="42"/>
      <c r="AN84" s="42"/>
      <c r="AO84" s="42"/>
      <c r="AP84" s="42"/>
      <c r="AQ84" s="42"/>
      <c r="AR84" s="42"/>
    </row>
    <row r="85" spans="1:44">
      <c r="A85" s="42"/>
      <c r="B85" s="42"/>
      <c r="C85" s="42"/>
      <c r="D85" s="42"/>
      <c r="E85" s="43"/>
      <c r="F85" s="42"/>
      <c r="G85" s="42"/>
      <c r="H85" s="42"/>
      <c r="I85" s="42"/>
      <c r="J85" s="42"/>
      <c r="K85" s="42"/>
      <c r="L85" s="42"/>
      <c r="M85" s="42"/>
      <c r="Q85" s="42"/>
      <c r="R85" s="42"/>
      <c r="S85" s="42"/>
      <c r="T85" s="42"/>
      <c r="U85" s="42"/>
      <c r="V85" s="42"/>
      <c r="W85" s="42"/>
      <c r="AE85" s="42"/>
      <c r="AF85" s="42"/>
      <c r="AG85" s="42"/>
      <c r="AH85" s="42"/>
      <c r="AI85" s="42"/>
      <c r="AJ85" s="42"/>
      <c r="AK85" s="42"/>
      <c r="AL85" s="42"/>
      <c r="AM85" s="42"/>
      <c r="AN85" s="42"/>
      <c r="AO85" s="42"/>
      <c r="AP85" s="42"/>
      <c r="AQ85" s="42"/>
      <c r="AR85" s="42"/>
    </row>
    <row r="86" spans="1:44">
      <c r="A86" s="42"/>
      <c r="B86" s="42"/>
      <c r="C86" s="42"/>
      <c r="D86" s="42"/>
      <c r="E86" s="43"/>
      <c r="F86" s="42"/>
      <c r="G86" s="42"/>
      <c r="H86" s="42"/>
      <c r="I86" s="42"/>
      <c r="J86" s="42"/>
      <c r="K86" s="42"/>
      <c r="L86" s="42"/>
      <c r="M86" s="42"/>
      <c r="Q86" s="42"/>
      <c r="R86" s="42"/>
      <c r="S86" s="42"/>
      <c r="T86" s="42"/>
      <c r="U86" s="42"/>
      <c r="V86" s="42"/>
      <c r="W86" s="42"/>
      <c r="AE86" s="42"/>
      <c r="AF86" s="42"/>
      <c r="AG86" s="42"/>
      <c r="AH86" s="42"/>
      <c r="AI86" s="42"/>
      <c r="AJ86" s="42"/>
      <c r="AK86" s="42"/>
      <c r="AL86" s="42"/>
      <c r="AM86" s="42"/>
      <c r="AN86" s="42"/>
      <c r="AO86" s="42"/>
      <c r="AP86" s="42"/>
      <c r="AQ86" s="42"/>
      <c r="AR86" s="42"/>
    </row>
    <row r="87" spans="1:44">
      <c r="A87" s="42"/>
      <c r="B87" s="42"/>
      <c r="C87" s="42"/>
      <c r="D87" s="42"/>
      <c r="E87" s="43"/>
      <c r="F87" s="42"/>
      <c r="G87" s="42"/>
      <c r="H87" s="42"/>
      <c r="I87" s="42"/>
      <c r="J87" s="42"/>
      <c r="K87" s="42"/>
      <c r="L87" s="42"/>
      <c r="M87" s="42"/>
      <c r="Q87" s="42"/>
      <c r="R87" s="42"/>
      <c r="S87" s="42"/>
      <c r="T87" s="42"/>
      <c r="U87" s="42"/>
      <c r="V87" s="42"/>
      <c r="W87" s="42"/>
      <c r="AE87" s="42"/>
      <c r="AF87" s="42"/>
      <c r="AG87" s="42"/>
      <c r="AH87" s="42"/>
      <c r="AI87" s="42"/>
      <c r="AJ87" s="42"/>
      <c r="AK87" s="42"/>
      <c r="AL87" s="42"/>
      <c r="AM87" s="42"/>
      <c r="AN87" s="42"/>
      <c r="AO87" s="42"/>
      <c r="AP87" s="42"/>
      <c r="AQ87" s="42"/>
      <c r="AR87" s="42"/>
    </row>
    <row r="88" spans="1:44">
      <c r="A88" s="42"/>
      <c r="B88" s="42"/>
      <c r="C88" s="42"/>
      <c r="D88" s="42"/>
      <c r="E88" s="43"/>
      <c r="F88" s="42"/>
      <c r="G88" s="42"/>
      <c r="H88" s="42"/>
      <c r="I88" s="42"/>
      <c r="J88" s="42"/>
      <c r="K88" s="42"/>
      <c r="L88" s="42"/>
      <c r="M88" s="42"/>
      <c r="Q88" s="42"/>
      <c r="R88" s="42"/>
      <c r="S88" s="42"/>
      <c r="T88" s="42"/>
      <c r="U88" s="42"/>
      <c r="V88" s="42"/>
      <c r="W88" s="42"/>
      <c r="AE88" s="42"/>
      <c r="AF88" s="42"/>
      <c r="AG88" s="42"/>
      <c r="AH88" s="42"/>
      <c r="AI88" s="42"/>
      <c r="AJ88" s="42"/>
      <c r="AK88" s="42"/>
      <c r="AL88" s="42"/>
      <c r="AM88" s="42"/>
      <c r="AN88" s="42"/>
      <c r="AO88" s="42"/>
      <c r="AP88" s="42"/>
      <c r="AQ88" s="42"/>
      <c r="AR88" s="42"/>
    </row>
    <row r="89" spans="1:44">
      <c r="A89" s="42"/>
      <c r="B89" s="42"/>
      <c r="C89" s="42"/>
      <c r="D89" s="42"/>
      <c r="E89" s="43"/>
      <c r="F89" s="42"/>
      <c r="G89" s="42"/>
      <c r="H89" s="42"/>
      <c r="I89" s="42"/>
      <c r="J89" s="42"/>
      <c r="K89" s="42"/>
      <c r="L89" s="42"/>
      <c r="M89" s="42"/>
      <c r="Q89" s="42"/>
      <c r="R89" s="42"/>
      <c r="S89" s="42"/>
      <c r="T89" s="42"/>
      <c r="U89" s="42"/>
      <c r="V89" s="42"/>
      <c r="W89" s="42"/>
      <c r="AE89" s="42"/>
      <c r="AF89" s="42"/>
      <c r="AG89" s="42"/>
      <c r="AH89" s="42"/>
      <c r="AI89" s="42"/>
      <c r="AJ89" s="42"/>
      <c r="AK89" s="42"/>
      <c r="AL89" s="42"/>
      <c r="AM89" s="42"/>
      <c r="AN89" s="42"/>
      <c r="AO89" s="42"/>
      <c r="AP89" s="42"/>
      <c r="AQ89" s="42"/>
      <c r="AR89" s="42"/>
    </row>
    <row r="90" spans="1:44">
      <c r="A90" s="42"/>
      <c r="B90" s="42"/>
      <c r="C90" s="42"/>
      <c r="D90" s="42"/>
      <c r="E90" s="43"/>
      <c r="F90" s="42"/>
      <c r="G90" s="42"/>
      <c r="H90" s="42"/>
      <c r="I90" s="42"/>
      <c r="J90" s="42"/>
      <c r="K90" s="42"/>
      <c r="L90" s="42"/>
      <c r="M90" s="42"/>
      <c r="Q90" s="42"/>
      <c r="R90" s="42"/>
      <c r="S90" s="42"/>
      <c r="T90" s="42"/>
      <c r="U90" s="42"/>
      <c r="V90" s="42"/>
      <c r="W90" s="42"/>
      <c r="AE90" s="42"/>
      <c r="AF90" s="42"/>
      <c r="AG90" s="42"/>
      <c r="AH90" s="42"/>
      <c r="AI90" s="42"/>
      <c r="AJ90" s="42"/>
      <c r="AK90" s="42"/>
      <c r="AL90" s="42"/>
      <c r="AM90" s="42"/>
      <c r="AN90" s="42"/>
      <c r="AO90" s="42"/>
      <c r="AP90" s="42"/>
      <c r="AQ90" s="42"/>
      <c r="AR90" s="42"/>
    </row>
    <row r="91" spans="1:44">
      <c r="A91" s="42"/>
      <c r="B91" s="42"/>
      <c r="C91" s="42"/>
      <c r="D91" s="42"/>
      <c r="E91" s="43"/>
      <c r="F91" s="42"/>
      <c r="G91" s="42"/>
      <c r="H91" s="42"/>
      <c r="I91" s="42"/>
      <c r="J91" s="42"/>
      <c r="K91" s="42"/>
      <c r="L91" s="42"/>
      <c r="M91" s="42"/>
      <c r="Q91" s="42"/>
      <c r="R91" s="42"/>
      <c r="S91" s="42"/>
      <c r="T91" s="42"/>
      <c r="U91" s="42"/>
      <c r="V91" s="42"/>
      <c r="W91" s="42"/>
      <c r="AE91" s="42"/>
      <c r="AF91" s="42"/>
      <c r="AG91" s="42"/>
      <c r="AH91" s="42"/>
      <c r="AI91" s="42"/>
      <c r="AJ91" s="42"/>
      <c r="AK91" s="42"/>
      <c r="AL91" s="42"/>
      <c r="AM91" s="42"/>
      <c r="AN91" s="42"/>
      <c r="AO91" s="42"/>
      <c r="AP91" s="42"/>
      <c r="AQ91" s="42"/>
      <c r="AR91" s="42"/>
    </row>
    <row r="92" spans="1:44">
      <c r="A92" s="42"/>
      <c r="B92" s="42"/>
      <c r="C92" s="42"/>
      <c r="D92" s="42"/>
      <c r="E92" s="43"/>
      <c r="F92" s="42"/>
      <c r="G92" s="42"/>
      <c r="H92" s="42"/>
      <c r="I92" s="42"/>
      <c r="J92" s="42"/>
      <c r="K92" s="42"/>
      <c r="L92" s="42"/>
      <c r="M92" s="42"/>
      <c r="Q92" s="42"/>
      <c r="R92" s="42"/>
      <c r="S92" s="42"/>
      <c r="T92" s="42"/>
      <c r="U92" s="42"/>
      <c r="V92" s="42"/>
      <c r="W92" s="42"/>
      <c r="AE92" s="42"/>
      <c r="AF92" s="42"/>
      <c r="AG92" s="42"/>
      <c r="AH92" s="42"/>
      <c r="AI92" s="42"/>
      <c r="AJ92" s="42"/>
      <c r="AK92" s="42"/>
      <c r="AL92" s="42"/>
      <c r="AM92" s="42"/>
      <c r="AN92" s="42"/>
      <c r="AO92" s="42"/>
      <c r="AP92" s="42"/>
      <c r="AQ92" s="42"/>
      <c r="AR92" s="42"/>
    </row>
    <row r="93" spans="1:44">
      <c r="A93" s="42"/>
      <c r="B93" s="42"/>
      <c r="C93" s="42"/>
      <c r="D93" s="42"/>
      <c r="E93" s="43"/>
      <c r="F93" s="42"/>
      <c r="G93" s="42"/>
      <c r="H93" s="42"/>
      <c r="I93" s="42"/>
      <c r="J93" s="42"/>
      <c r="K93" s="42"/>
      <c r="L93" s="42"/>
      <c r="M93" s="42"/>
      <c r="Q93" s="42"/>
      <c r="R93" s="42"/>
      <c r="S93" s="42"/>
      <c r="T93" s="42"/>
      <c r="U93" s="42"/>
      <c r="V93" s="42"/>
      <c r="W93" s="42"/>
      <c r="AE93" s="42"/>
      <c r="AF93" s="42"/>
      <c r="AG93" s="42"/>
      <c r="AH93" s="42"/>
      <c r="AI93" s="42"/>
      <c r="AJ93" s="42"/>
      <c r="AK93" s="42"/>
      <c r="AL93" s="42"/>
      <c r="AM93" s="42"/>
      <c r="AN93" s="42"/>
      <c r="AO93" s="42"/>
      <c r="AP93" s="42"/>
      <c r="AQ93" s="42"/>
      <c r="AR93" s="42"/>
    </row>
    <row r="94" spans="1:44">
      <c r="A94" s="42"/>
      <c r="B94" s="42"/>
      <c r="C94" s="42"/>
      <c r="D94" s="42"/>
      <c r="E94" s="43"/>
      <c r="F94" s="42"/>
      <c r="G94" s="42"/>
      <c r="H94" s="42"/>
      <c r="I94" s="42"/>
      <c r="J94" s="42"/>
      <c r="K94" s="42"/>
      <c r="L94" s="42"/>
      <c r="M94" s="42"/>
      <c r="Q94" s="42"/>
      <c r="R94" s="42"/>
      <c r="S94" s="42"/>
      <c r="T94" s="42"/>
      <c r="U94" s="42"/>
      <c r="V94" s="42"/>
      <c r="W94" s="42"/>
      <c r="AE94" s="42"/>
      <c r="AF94" s="42"/>
      <c r="AG94" s="42"/>
      <c r="AH94" s="42"/>
      <c r="AI94" s="42"/>
      <c r="AJ94" s="42"/>
      <c r="AK94" s="42"/>
      <c r="AL94" s="42"/>
      <c r="AM94" s="42"/>
      <c r="AN94" s="42"/>
      <c r="AO94" s="42"/>
      <c r="AP94" s="42"/>
      <c r="AQ94" s="42"/>
      <c r="AR94" s="42"/>
    </row>
    <row r="95" spans="1:44">
      <c r="A95" s="42"/>
      <c r="B95" s="42"/>
      <c r="C95" s="42"/>
      <c r="D95" s="42"/>
      <c r="E95" s="43"/>
      <c r="F95" s="42"/>
      <c r="G95" s="42"/>
      <c r="H95" s="42"/>
      <c r="I95" s="42"/>
      <c r="J95" s="42"/>
      <c r="K95" s="42"/>
      <c r="L95" s="42"/>
      <c r="M95" s="42"/>
      <c r="Q95" s="42"/>
      <c r="R95" s="42"/>
      <c r="S95" s="42"/>
      <c r="T95" s="42"/>
      <c r="U95" s="42"/>
      <c r="V95" s="42"/>
      <c r="W95" s="42"/>
      <c r="AE95" s="42"/>
      <c r="AF95" s="42"/>
      <c r="AG95" s="42"/>
      <c r="AH95" s="42"/>
      <c r="AI95" s="42"/>
      <c r="AJ95" s="42"/>
      <c r="AK95" s="42"/>
      <c r="AL95" s="42"/>
      <c r="AM95" s="42"/>
      <c r="AN95" s="42"/>
      <c r="AO95" s="42"/>
      <c r="AP95" s="42"/>
      <c r="AQ95" s="42"/>
      <c r="AR95" s="42"/>
    </row>
    <row r="96" spans="1:44">
      <c r="A96" s="42"/>
      <c r="B96" s="42"/>
      <c r="C96" s="42"/>
      <c r="D96" s="42"/>
      <c r="E96" s="43"/>
      <c r="F96" s="42"/>
      <c r="G96" s="42"/>
      <c r="H96" s="42"/>
      <c r="I96" s="42"/>
      <c r="J96" s="42"/>
      <c r="K96" s="42"/>
      <c r="L96" s="42"/>
      <c r="M96" s="42"/>
      <c r="Q96" s="42"/>
      <c r="R96" s="42"/>
      <c r="S96" s="42"/>
      <c r="T96" s="42"/>
      <c r="U96" s="42"/>
      <c r="V96" s="42"/>
      <c r="W96" s="42"/>
      <c r="AE96" s="42"/>
      <c r="AF96" s="42"/>
      <c r="AG96" s="42"/>
      <c r="AH96" s="42"/>
      <c r="AI96" s="42"/>
      <c r="AJ96" s="42"/>
      <c r="AK96" s="42"/>
      <c r="AL96" s="42"/>
      <c r="AM96" s="42"/>
      <c r="AN96" s="42"/>
      <c r="AO96" s="42"/>
      <c r="AP96" s="42"/>
      <c r="AQ96" s="42"/>
      <c r="AR96" s="42"/>
    </row>
    <row r="97" spans="1:44">
      <c r="A97" s="42"/>
      <c r="B97" s="42"/>
      <c r="C97" s="42"/>
      <c r="D97" s="42"/>
      <c r="E97" s="43"/>
      <c r="F97" s="42"/>
      <c r="G97" s="42"/>
      <c r="H97" s="42"/>
      <c r="I97" s="42"/>
      <c r="J97" s="42"/>
      <c r="K97" s="42"/>
      <c r="L97" s="42"/>
      <c r="M97" s="42"/>
      <c r="Q97" s="42"/>
      <c r="R97" s="42"/>
      <c r="S97" s="42"/>
      <c r="T97" s="42"/>
      <c r="U97" s="42"/>
      <c r="V97" s="42"/>
      <c r="W97" s="42"/>
      <c r="AE97" s="42"/>
      <c r="AF97" s="42"/>
      <c r="AG97" s="42"/>
      <c r="AH97" s="42"/>
      <c r="AI97" s="42"/>
      <c r="AJ97" s="42"/>
      <c r="AK97" s="42"/>
      <c r="AL97" s="42"/>
      <c r="AM97" s="42"/>
      <c r="AN97" s="42"/>
      <c r="AO97" s="42"/>
      <c r="AP97" s="42"/>
      <c r="AQ97" s="42"/>
      <c r="AR97" s="42"/>
    </row>
    <row r="98" spans="1:44">
      <c r="A98" s="42"/>
      <c r="B98" s="42"/>
      <c r="C98" s="42"/>
      <c r="D98" s="42"/>
      <c r="E98" s="43"/>
      <c r="F98" s="42"/>
      <c r="G98" s="42"/>
      <c r="H98" s="42"/>
      <c r="I98" s="42"/>
      <c r="J98" s="42"/>
      <c r="K98" s="42"/>
      <c r="L98" s="42"/>
      <c r="M98" s="42"/>
      <c r="Q98" s="42"/>
      <c r="R98" s="42"/>
      <c r="S98" s="42"/>
      <c r="T98" s="42"/>
      <c r="U98" s="42"/>
      <c r="V98" s="42"/>
      <c r="W98" s="42"/>
      <c r="AE98" s="42"/>
      <c r="AF98" s="42"/>
      <c r="AG98" s="42"/>
      <c r="AH98" s="42"/>
      <c r="AI98" s="42"/>
      <c r="AJ98" s="42"/>
      <c r="AK98" s="42"/>
      <c r="AL98" s="42"/>
      <c r="AM98" s="42"/>
      <c r="AN98" s="42"/>
      <c r="AO98" s="42"/>
      <c r="AP98" s="42"/>
      <c r="AQ98" s="42"/>
      <c r="AR98" s="42"/>
    </row>
    <row r="99" spans="1:44">
      <c r="A99" s="42"/>
      <c r="B99" s="42"/>
      <c r="C99" s="42"/>
      <c r="D99" s="42"/>
      <c r="E99" s="43"/>
      <c r="F99" s="42"/>
      <c r="G99" s="42"/>
      <c r="H99" s="42"/>
      <c r="I99" s="42"/>
      <c r="J99" s="42"/>
      <c r="K99" s="42"/>
      <c r="L99" s="42"/>
      <c r="M99" s="42"/>
      <c r="Q99" s="42"/>
      <c r="R99" s="42"/>
      <c r="S99" s="42"/>
      <c r="T99" s="42"/>
      <c r="U99" s="42"/>
      <c r="V99" s="42"/>
      <c r="W99" s="42"/>
      <c r="AE99" s="42"/>
      <c r="AF99" s="42"/>
      <c r="AG99" s="42"/>
      <c r="AH99" s="42"/>
      <c r="AI99" s="42"/>
      <c r="AJ99" s="42"/>
      <c r="AK99" s="42"/>
      <c r="AL99" s="42"/>
      <c r="AM99" s="42"/>
      <c r="AN99" s="42"/>
      <c r="AO99" s="42"/>
      <c r="AP99" s="42"/>
      <c r="AQ99" s="42"/>
      <c r="AR99" s="42"/>
    </row>
    <row r="100" spans="1:44">
      <c r="A100" s="42"/>
      <c r="B100" s="42"/>
      <c r="C100" s="42"/>
      <c r="D100" s="42"/>
      <c r="E100" s="43"/>
      <c r="F100" s="42"/>
      <c r="G100" s="42"/>
      <c r="H100" s="42"/>
      <c r="I100" s="42"/>
      <c r="J100" s="42"/>
      <c r="K100" s="42"/>
      <c r="L100" s="42"/>
      <c r="M100" s="42"/>
      <c r="Q100" s="42"/>
      <c r="R100" s="42"/>
      <c r="S100" s="42"/>
      <c r="T100" s="42"/>
      <c r="U100" s="42"/>
      <c r="V100" s="42"/>
      <c r="W100" s="42"/>
      <c r="AE100" s="42"/>
      <c r="AF100" s="42"/>
      <c r="AG100" s="42"/>
      <c r="AH100" s="42"/>
      <c r="AI100" s="42"/>
      <c r="AJ100" s="42"/>
      <c r="AK100" s="42"/>
      <c r="AL100" s="42"/>
      <c r="AM100" s="42"/>
      <c r="AN100" s="42"/>
      <c r="AO100" s="42"/>
      <c r="AP100" s="42"/>
      <c r="AQ100" s="42"/>
      <c r="AR100" s="42"/>
    </row>
    <row r="101" spans="1:44">
      <c r="A101" s="42"/>
      <c r="B101" s="42"/>
      <c r="C101" s="42"/>
      <c r="D101" s="42"/>
      <c r="E101" s="43"/>
      <c r="F101" s="42"/>
      <c r="G101" s="42"/>
      <c r="H101" s="42"/>
      <c r="I101" s="42"/>
      <c r="J101" s="42"/>
      <c r="K101" s="42"/>
      <c r="L101" s="42"/>
      <c r="M101" s="42"/>
      <c r="Q101" s="42"/>
      <c r="R101" s="42"/>
      <c r="S101" s="42"/>
      <c r="T101" s="42"/>
      <c r="U101" s="42"/>
      <c r="V101" s="42"/>
      <c r="W101" s="42"/>
      <c r="AE101" s="42"/>
      <c r="AF101" s="42"/>
      <c r="AG101" s="42"/>
      <c r="AH101" s="42"/>
      <c r="AI101" s="42"/>
      <c r="AJ101" s="42"/>
      <c r="AK101" s="42"/>
      <c r="AL101" s="42"/>
      <c r="AM101" s="42"/>
      <c r="AN101" s="42"/>
      <c r="AO101" s="42"/>
      <c r="AP101" s="42"/>
      <c r="AQ101" s="42"/>
      <c r="AR101" s="42"/>
    </row>
    <row r="102" spans="1:44">
      <c r="A102" s="42"/>
      <c r="B102" s="42"/>
      <c r="C102" s="42"/>
      <c r="D102" s="42"/>
      <c r="E102" s="43"/>
      <c r="F102" s="42"/>
      <c r="G102" s="42"/>
      <c r="H102" s="42"/>
      <c r="I102" s="42"/>
      <c r="J102" s="42"/>
      <c r="K102" s="42"/>
      <c r="L102" s="42"/>
      <c r="M102" s="42"/>
      <c r="Q102" s="42"/>
      <c r="R102" s="42"/>
      <c r="S102" s="42"/>
      <c r="T102" s="42"/>
      <c r="U102" s="42"/>
      <c r="V102" s="42"/>
      <c r="W102" s="42"/>
      <c r="AE102" s="42"/>
      <c r="AF102" s="42"/>
      <c r="AG102" s="42"/>
      <c r="AH102" s="42"/>
      <c r="AI102" s="42"/>
      <c r="AJ102" s="42"/>
      <c r="AK102" s="42"/>
      <c r="AL102" s="42"/>
      <c r="AM102" s="42"/>
      <c r="AN102" s="42"/>
      <c r="AO102" s="42"/>
      <c r="AP102" s="42"/>
      <c r="AQ102" s="42"/>
      <c r="AR102" s="42"/>
    </row>
    <row r="103" spans="1:44">
      <c r="A103" s="42"/>
      <c r="B103" s="42"/>
      <c r="C103" s="42"/>
      <c r="D103" s="42"/>
      <c r="E103" s="43"/>
      <c r="F103" s="42"/>
      <c r="G103" s="42"/>
      <c r="H103" s="42"/>
      <c r="I103" s="42"/>
      <c r="J103" s="42"/>
      <c r="K103" s="42"/>
      <c r="L103" s="42"/>
      <c r="M103" s="42"/>
      <c r="Q103" s="42"/>
      <c r="R103" s="42"/>
      <c r="S103" s="42"/>
      <c r="T103" s="42"/>
      <c r="U103" s="42"/>
      <c r="V103" s="42"/>
      <c r="W103" s="42"/>
      <c r="AE103" s="42"/>
      <c r="AF103" s="42"/>
      <c r="AG103" s="42"/>
      <c r="AH103" s="42"/>
      <c r="AI103" s="42"/>
      <c r="AJ103" s="42"/>
      <c r="AK103" s="42"/>
      <c r="AL103" s="42"/>
      <c r="AM103" s="42"/>
      <c r="AN103" s="42"/>
      <c r="AO103" s="42"/>
      <c r="AP103" s="42"/>
      <c r="AQ103" s="42"/>
      <c r="AR103" s="42"/>
    </row>
    <row r="104" spans="1:44">
      <c r="A104" s="42"/>
      <c r="B104" s="42"/>
      <c r="C104" s="42"/>
      <c r="D104" s="42"/>
      <c r="E104" s="43"/>
      <c r="F104" s="42"/>
      <c r="G104" s="42"/>
      <c r="H104" s="42"/>
      <c r="I104" s="42"/>
      <c r="J104" s="42"/>
      <c r="K104" s="42"/>
      <c r="L104" s="42"/>
      <c r="M104" s="42"/>
      <c r="AE104" s="42"/>
      <c r="AF104" s="42"/>
      <c r="AG104" s="42"/>
      <c r="AH104" s="42"/>
      <c r="AI104" s="42"/>
      <c r="AJ104" s="42"/>
      <c r="AK104" s="42"/>
      <c r="AL104" s="42"/>
      <c r="AM104" s="42"/>
      <c r="AN104" s="42"/>
      <c r="AO104" s="42"/>
      <c r="AP104" s="42"/>
      <c r="AQ104" s="42"/>
      <c r="AR104" s="42"/>
    </row>
    <row r="105" spans="1:44">
      <c r="A105" s="42"/>
      <c r="B105" s="42"/>
      <c r="C105" s="42"/>
      <c r="D105" s="42"/>
      <c r="E105" s="43"/>
      <c r="F105" s="42"/>
      <c r="G105" s="42"/>
      <c r="H105" s="42"/>
      <c r="I105" s="42"/>
      <c r="J105" s="42"/>
      <c r="K105" s="42"/>
      <c r="L105" s="42"/>
      <c r="M105" s="42"/>
      <c r="AE105" s="42"/>
      <c r="AF105" s="42"/>
      <c r="AG105" s="42"/>
      <c r="AH105" s="42"/>
      <c r="AI105" s="42"/>
      <c r="AJ105" s="42"/>
      <c r="AK105" s="42"/>
      <c r="AL105" s="42"/>
      <c r="AM105" s="42"/>
      <c r="AN105" s="42"/>
      <c r="AO105" s="42"/>
      <c r="AP105" s="42"/>
      <c r="AQ105" s="42"/>
      <c r="AR105" s="42"/>
    </row>
    <row r="106" spans="1:44">
      <c r="A106" s="42"/>
      <c r="B106" s="42"/>
      <c r="C106" s="42"/>
      <c r="D106" s="42"/>
      <c r="E106" s="43"/>
      <c r="F106" s="42"/>
      <c r="G106" s="42"/>
      <c r="H106" s="42"/>
      <c r="I106" s="42"/>
      <c r="J106" s="42"/>
      <c r="K106" s="42"/>
      <c r="L106" s="42"/>
      <c r="M106" s="42"/>
      <c r="AE106" s="42"/>
      <c r="AF106" s="42"/>
      <c r="AG106" s="42"/>
      <c r="AH106" s="42"/>
      <c r="AI106" s="42"/>
      <c r="AJ106" s="42"/>
      <c r="AK106" s="42"/>
      <c r="AL106" s="42"/>
      <c r="AM106" s="42"/>
      <c r="AN106" s="42"/>
      <c r="AO106" s="42"/>
      <c r="AP106" s="42"/>
      <c r="AQ106" s="42"/>
      <c r="AR106" s="42"/>
    </row>
    <row r="107" spans="31:44">
      <c r="AE107" s="42"/>
      <c r="AF107" s="42"/>
      <c r="AG107" s="42"/>
      <c r="AH107" s="42"/>
      <c r="AI107" s="42"/>
      <c r="AJ107" s="42"/>
      <c r="AK107" s="42"/>
      <c r="AL107" s="42"/>
      <c r="AM107" s="42"/>
      <c r="AN107" s="42"/>
      <c r="AO107" s="42"/>
      <c r="AP107" s="42"/>
      <c r="AQ107" s="42"/>
      <c r="AR107" s="42"/>
    </row>
    <row r="108" spans="31:44">
      <c r="AE108" s="42"/>
      <c r="AF108" s="42"/>
      <c r="AG108" s="42"/>
      <c r="AH108" s="42"/>
      <c r="AI108" s="42"/>
      <c r="AJ108" s="42"/>
      <c r="AK108" s="42"/>
      <c r="AL108" s="42"/>
      <c r="AM108" s="42"/>
      <c r="AN108" s="42"/>
      <c r="AO108" s="42"/>
      <c r="AP108" s="42"/>
      <c r="AQ108" s="42"/>
      <c r="AR108" s="42"/>
    </row>
    <row r="109" spans="31:44">
      <c r="AE109" s="42"/>
      <c r="AF109" s="42"/>
      <c r="AG109" s="42"/>
      <c r="AH109" s="42"/>
      <c r="AI109" s="42"/>
      <c r="AJ109" s="42"/>
      <c r="AK109" s="42"/>
      <c r="AL109" s="42"/>
      <c r="AM109" s="42"/>
      <c r="AN109" s="42"/>
      <c r="AO109" s="42"/>
      <c r="AP109" s="42"/>
      <c r="AQ109" s="42"/>
      <c r="AR109" s="42"/>
    </row>
    <row r="110" spans="31:44">
      <c r="AE110" s="42"/>
      <c r="AF110" s="42"/>
      <c r="AG110" s="42"/>
      <c r="AH110" s="42"/>
      <c r="AI110" s="42"/>
      <c r="AJ110" s="42"/>
      <c r="AK110" s="42"/>
      <c r="AL110" s="42"/>
      <c r="AM110" s="42"/>
      <c r="AN110" s="42"/>
      <c r="AO110" s="42"/>
      <c r="AP110" s="42"/>
      <c r="AQ110" s="42"/>
      <c r="AR110" s="42"/>
    </row>
    <row r="111" spans="31:44">
      <c r="AE111" s="42"/>
      <c r="AF111" s="42"/>
      <c r="AG111" s="42"/>
      <c r="AH111" s="42"/>
      <c r="AI111" s="42"/>
      <c r="AJ111" s="42"/>
      <c r="AK111" s="42"/>
      <c r="AL111" s="42"/>
      <c r="AM111" s="42"/>
      <c r="AN111" s="42"/>
      <c r="AO111" s="42"/>
      <c r="AP111" s="42"/>
      <c r="AQ111" s="42"/>
      <c r="AR111" s="42"/>
    </row>
    <row r="112" spans="31:44">
      <c r="AE112" s="42"/>
      <c r="AF112" s="42"/>
      <c r="AG112" s="42"/>
      <c r="AH112" s="42"/>
      <c r="AI112" s="42"/>
      <c r="AJ112" s="42"/>
      <c r="AK112" s="42"/>
      <c r="AL112" s="42"/>
      <c r="AM112" s="42"/>
      <c r="AN112" s="42"/>
      <c r="AO112" s="42"/>
      <c r="AP112" s="42"/>
      <c r="AQ112" s="42"/>
      <c r="AR112" s="42"/>
    </row>
    <row r="113" spans="31:44">
      <c r="AE113" s="42"/>
      <c r="AF113" s="42"/>
      <c r="AG113" s="42"/>
      <c r="AH113" s="42"/>
      <c r="AI113" s="42"/>
      <c r="AJ113" s="42"/>
      <c r="AK113" s="42"/>
      <c r="AL113" s="42"/>
      <c r="AM113" s="42"/>
      <c r="AN113" s="42"/>
      <c r="AO113" s="42"/>
      <c r="AP113" s="42"/>
      <c r="AQ113" s="42"/>
      <c r="AR113" s="42"/>
    </row>
    <row r="117" spans="1:34">
      <c r="A117" s="36"/>
      <c r="B117" s="36"/>
      <c r="C117" s="36"/>
      <c r="D117" s="37" t="s">
        <v>384</v>
      </c>
      <c r="E117" s="38"/>
      <c r="F117" s="38"/>
      <c r="G117" s="38"/>
      <c r="H117" s="38"/>
      <c r="I117" s="38"/>
      <c r="J117" s="36"/>
      <c r="K117" s="36"/>
      <c r="L117" s="36"/>
      <c r="M117" s="36"/>
      <c r="N117" s="36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  <c r="AA117" s="44"/>
      <c r="AB117" s="44"/>
      <c r="AC117" s="44"/>
      <c r="AD117" s="44"/>
      <c r="AE117" s="44"/>
      <c r="AF117" s="44"/>
      <c r="AG117" s="44"/>
      <c r="AH117" s="44"/>
    </row>
    <row r="118" spans="1:34">
      <c r="A118" s="36"/>
      <c r="B118" s="36"/>
      <c r="C118" s="36"/>
      <c r="D118" s="38"/>
      <c r="E118" s="38"/>
      <c r="F118" s="38"/>
      <c r="G118" s="38"/>
      <c r="H118" s="38"/>
      <c r="I118" s="38"/>
      <c r="J118" s="36"/>
      <c r="K118" s="36"/>
      <c r="L118" s="36"/>
      <c r="M118" s="36"/>
      <c r="N118" s="36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  <c r="AA118" s="44"/>
      <c r="AB118" s="44"/>
      <c r="AC118" s="44"/>
      <c r="AD118" s="44"/>
      <c r="AE118" s="44"/>
      <c r="AF118" s="44"/>
      <c r="AG118" s="44"/>
      <c r="AH118" s="44"/>
    </row>
    <row r="119" spans="4:16">
      <c r="D119" s="1"/>
      <c r="F119" s="1"/>
      <c r="G119" s="1"/>
      <c r="H119" s="1"/>
      <c r="I119" s="1"/>
      <c r="P119"/>
    </row>
    <row r="120" spans="1:7">
      <c r="A120" s="39" t="s">
        <v>356</v>
      </c>
      <c r="B120" s="40"/>
      <c r="C120" s="40"/>
      <c r="D120" s="40"/>
      <c r="E120" s="41"/>
      <c r="F120" s="40"/>
      <c r="G120" s="40"/>
    </row>
    <row r="121" spans="1:7">
      <c r="A121" s="40"/>
      <c r="B121" s="40"/>
      <c r="C121" s="40"/>
      <c r="D121" s="40"/>
      <c r="E121" s="41"/>
      <c r="F121" s="40"/>
      <c r="G121" s="40"/>
    </row>
    <row r="122" spans="1:7">
      <c r="A122" s="40"/>
      <c r="B122" s="40"/>
      <c r="C122" s="40"/>
      <c r="D122" s="40"/>
      <c r="E122" s="41"/>
      <c r="F122" s="40"/>
      <c r="G122" s="40"/>
    </row>
    <row r="123" spans="1:7">
      <c r="A123" s="40"/>
      <c r="B123" s="40"/>
      <c r="C123" s="40"/>
      <c r="D123" s="40"/>
      <c r="E123" s="41"/>
      <c r="F123" s="40"/>
      <c r="G123" s="40"/>
    </row>
    <row r="124" spans="1:7">
      <c r="A124" s="40"/>
      <c r="B124" s="40"/>
      <c r="C124" s="40"/>
      <c r="D124" s="40"/>
      <c r="E124" s="41"/>
      <c r="F124" s="40"/>
      <c r="G124" s="40"/>
    </row>
    <row r="125" spans="1:7">
      <c r="A125" s="40"/>
      <c r="B125" s="40"/>
      <c r="C125" s="40"/>
      <c r="D125" s="40"/>
      <c r="E125" s="41"/>
      <c r="F125" s="40"/>
      <c r="G125" s="40"/>
    </row>
    <row r="126" spans="1:7">
      <c r="A126" s="40"/>
      <c r="B126" s="40"/>
      <c r="C126" s="40"/>
      <c r="D126" s="40"/>
      <c r="E126" s="41"/>
      <c r="F126" s="40"/>
      <c r="G126" s="40"/>
    </row>
    <row r="127" spans="1:7">
      <c r="A127" s="40"/>
      <c r="B127" s="40"/>
      <c r="C127" s="40"/>
      <c r="D127" s="40"/>
      <c r="E127" s="41"/>
      <c r="F127" s="40"/>
      <c r="G127" s="40"/>
    </row>
    <row r="128" spans="1:7">
      <c r="A128" s="40"/>
      <c r="B128" s="40"/>
      <c r="C128" s="40"/>
      <c r="D128" s="40"/>
      <c r="E128" s="41"/>
      <c r="F128" s="40"/>
      <c r="G128" s="40"/>
    </row>
    <row r="129" spans="1:7">
      <c r="A129" s="40"/>
      <c r="B129" s="40"/>
      <c r="C129" s="40"/>
      <c r="D129" s="40"/>
      <c r="E129" s="41"/>
      <c r="F129" s="40"/>
      <c r="G129" s="40"/>
    </row>
    <row r="130" spans="1:7">
      <c r="A130" s="40"/>
      <c r="B130" s="40"/>
      <c r="C130" s="40"/>
      <c r="D130" s="40"/>
      <c r="E130" s="41"/>
      <c r="F130" s="40"/>
      <c r="G130" s="40"/>
    </row>
    <row r="131" spans="1:7">
      <c r="A131" s="40"/>
      <c r="B131" s="40"/>
      <c r="C131" s="40"/>
      <c r="D131" s="40"/>
      <c r="E131" s="41"/>
      <c r="F131" s="40"/>
      <c r="G131" s="40"/>
    </row>
    <row r="132" spans="1:7">
      <c r="A132" s="40"/>
      <c r="B132" s="40"/>
      <c r="C132" s="40"/>
      <c r="D132" s="40"/>
      <c r="E132" s="41"/>
      <c r="F132" s="40"/>
      <c r="G132" s="40"/>
    </row>
    <row r="133" spans="1:7">
      <c r="A133" s="40"/>
      <c r="B133" s="40"/>
      <c r="C133" s="40"/>
      <c r="D133" s="40"/>
      <c r="E133" s="41"/>
      <c r="F133" s="40"/>
      <c r="G133" s="40"/>
    </row>
    <row r="134" spans="1:7">
      <c r="A134" s="40"/>
      <c r="B134" s="40"/>
      <c r="C134" s="40"/>
      <c r="D134" s="40"/>
      <c r="E134" s="41"/>
      <c r="F134" s="40"/>
      <c r="G134" s="40"/>
    </row>
    <row r="135" spans="1:7">
      <c r="A135" s="40"/>
      <c r="B135" s="40"/>
      <c r="C135" s="40"/>
      <c r="D135" s="40"/>
      <c r="E135" s="41"/>
      <c r="F135" s="40"/>
      <c r="G135" s="40"/>
    </row>
    <row r="136" spans="1:7">
      <c r="A136" s="40"/>
      <c r="B136" s="40"/>
      <c r="C136" s="40"/>
      <c r="D136" s="40"/>
      <c r="E136" s="41"/>
      <c r="F136" s="40"/>
      <c r="G136" s="40"/>
    </row>
    <row r="137" spans="1:7">
      <c r="A137" s="40"/>
      <c r="B137" s="40"/>
      <c r="C137" s="40"/>
      <c r="D137" s="40"/>
      <c r="E137" s="41"/>
      <c r="F137" s="40"/>
      <c r="G137" s="40"/>
    </row>
    <row r="138" spans="1:7">
      <c r="A138" s="40"/>
      <c r="B138" s="40"/>
      <c r="C138" s="40"/>
      <c r="D138" s="40"/>
      <c r="E138" s="41"/>
      <c r="F138" s="40"/>
      <c r="G138" s="40"/>
    </row>
    <row r="139" spans="1:7">
      <c r="A139" s="40"/>
      <c r="B139" s="40"/>
      <c r="C139" s="40"/>
      <c r="D139" s="40"/>
      <c r="E139" s="41"/>
      <c r="F139" s="40"/>
      <c r="G139" s="40"/>
    </row>
    <row r="140" spans="1:7">
      <c r="A140" s="40"/>
      <c r="B140" s="40"/>
      <c r="C140" s="40"/>
      <c r="D140" s="40"/>
      <c r="E140" s="41"/>
      <c r="F140" s="40"/>
      <c r="G140" s="40"/>
    </row>
    <row r="141" spans="1:7">
      <c r="A141" s="40"/>
      <c r="B141" s="40"/>
      <c r="C141" s="40"/>
      <c r="D141" s="40"/>
      <c r="E141" s="41"/>
      <c r="F141" s="40"/>
      <c r="G141" s="40"/>
    </row>
    <row r="142" spans="1:7">
      <c r="A142" s="40"/>
      <c r="B142" s="40"/>
      <c r="C142" s="40"/>
      <c r="D142" s="40"/>
      <c r="E142" s="41"/>
      <c r="F142" s="40"/>
      <c r="G142" s="40"/>
    </row>
    <row r="143" spans="1:7">
      <c r="A143" s="40"/>
      <c r="B143" s="40"/>
      <c r="C143" s="40"/>
      <c r="D143" s="40"/>
      <c r="E143" s="41"/>
      <c r="F143" s="40"/>
      <c r="G143" s="40"/>
    </row>
    <row r="144" spans="1:7">
      <c r="A144" s="40"/>
      <c r="B144" s="40"/>
      <c r="C144" s="40"/>
      <c r="D144" s="40"/>
      <c r="E144" s="41"/>
      <c r="F144" s="40"/>
      <c r="G144" s="40"/>
    </row>
    <row r="145" spans="1:7">
      <c r="A145" s="40"/>
      <c r="B145" s="40"/>
      <c r="C145" s="40"/>
      <c r="D145" s="40"/>
      <c r="E145" s="41"/>
      <c r="F145" s="40"/>
      <c r="G145" s="40"/>
    </row>
    <row r="146" spans="1:7">
      <c r="A146" s="40"/>
      <c r="B146" s="40"/>
      <c r="C146" s="40"/>
      <c r="D146" s="40"/>
      <c r="E146" s="41"/>
      <c r="F146" s="40"/>
      <c r="G146" s="40"/>
    </row>
    <row r="147" spans="1:7">
      <c r="A147" s="40"/>
      <c r="B147" s="40"/>
      <c r="C147" s="40"/>
      <c r="D147" s="40"/>
      <c r="E147" s="41"/>
      <c r="F147" s="40"/>
      <c r="G147" s="40"/>
    </row>
    <row r="148" spans="1:7">
      <c r="A148" s="40"/>
      <c r="B148" s="40"/>
      <c r="C148" s="40"/>
      <c r="D148" s="40"/>
      <c r="E148" s="41"/>
      <c r="F148" s="40"/>
      <c r="G148" s="40"/>
    </row>
    <row r="149" spans="1:7">
      <c r="A149" s="40"/>
      <c r="B149" s="40"/>
      <c r="C149" s="40"/>
      <c r="D149" s="40"/>
      <c r="E149" s="41"/>
      <c r="F149" s="40"/>
      <c r="G149" s="40"/>
    </row>
    <row r="150" spans="1:7">
      <c r="A150" s="40"/>
      <c r="B150" s="40"/>
      <c r="C150" s="40"/>
      <c r="D150" s="40"/>
      <c r="E150" s="41"/>
      <c r="F150" s="40"/>
      <c r="G150" s="40"/>
    </row>
    <row r="151" spans="1:7">
      <c r="A151" s="40"/>
      <c r="B151" s="40"/>
      <c r="C151" s="40"/>
      <c r="D151" s="40"/>
      <c r="E151" s="41"/>
      <c r="F151" s="40"/>
      <c r="G151" s="40"/>
    </row>
    <row r="152" spans="1:7">
      <c r="A152" s="40"/>
      <c r="B152" s="40"/>
      <c r="C152" s="40"/>
      <c r="D152" s="40"/>
      <c r="E152" s="41"/>
      <c r="F152" s="40"/>
      <c r="G152" s="40"/>
    </row>
    <row r="153" spans="1:7">
      <c r="A153" s="40"/>
      <c r="B153" s="40"/>
      <c r="C153" s="40"/>
      <c r="D153" s="40"/>
      <c r="E153" s="41"/>
      <c r="F153" s="40"/>
      <c r="G153" s="40"/>
    </row>
    <row r="154" spans="1:7">
      <c r="A154" s="40"/>
      <c r="B154" s="40"/>
      <c r="C154" s="40"/>
      <c r="D154" s="40"/>
      <c r="E154" s="41"/>
      <c r="F154" s="40"/>
      <c r="G154" s="40"/>
    </row>
    <row r="155" spans="1:7">
      <c r="A155" s="40"/>
      <c r="B155" s="40"/>
      <c r="C155" s="40"/>
      <c r="D155" s="40"/>
      <c r="E155" s="41"/>
      <c r="F155" s="40"/>
      <c r="G155" s="40"/>
    </row>
    <row r="156" spans="1:7">
      <c r="A156" s="40"/>
      <c r="B156" s="40"/>
      <c r="C156" s="40"/>
      <c r="D156" s="40"/>
      <c r="E156" s="41"/>
      <c r="F156" s="40"/>
      <c r="G156" s="40"/>
    </row>
    <row r="157" spans="1:7">
      <c r="A157" s="40"/>
      <c r="B157" s="40"/>
      <c r="C157" s="40"/>
      <c r="D157" s="40"/>
      <c r="E157" s="41"/>
      <c r="F157" s="40"/>
      <c r="G157" s="40"/>
    </row>
    <row r="158" spans="1:7">
      <c r="A158" s="40"/>
      <c r="B158" s="40"/>
      <c r="C158" s="40"/>
      <c r="D158" s="40"/>
      <c r="E158" s="41"/>
      <c r="F158" s="40"/>
      <c r="G158" s="40"/>
    </row>
    <row r="161" customFormat="1" spans="1:15">
      <c r="A161" s="36" t="s">
        <v>427</v>
      </c>
      <c r="B161" s="36"/>
      <c r="C161" s="36"/>
      <c r="D161" s="37" t="s">
        <v>370</v>
      </c>
      <c r="E161" s="38"/>
      <c r="F161" s="38"/>
      <c r="G161" s="38"/>
      <c r="H161" s="38"/>
      <c r="I161" s="38"/>
      <c r="J161" s="36"/>
      <c r="K161" s="36"/>
      <c r="L161" s="36"/>
      <c r="M161" s="36"/>
      <c r="N161" s="36"/>
      <c r="O161" s="44"/>
    </row>
    <row r="162" customFormat="1" spans="1:15">
      <c r="A162" s="36"/>
      <c r="B162" s="36"/>
      <c r="C162" s="36"/>
      <c r="D162" s="38"/>
      <c r="E162" s="38"/>
      <c r="F162" s="38"/>
      <c r="G162" s="38"/>
      <c r="H162" s="38"/>
      <c r="I162" s="38"/>
      <c r="J162" s="36"/>
      <c r="K162" s="36"/>
      <c r="L162" s="36"/>
      <c r="M162" s="36"/>
      <c r="N162" s="36"/>
      <c r="O162" s="44"/>
    </row>
    <row r="163" spans="1:7">
      <c r="A163" s="39" t="s">
        <v>356</v>
      </c>
      <c r="B163" s="40"/>
      <c r="C163" s="40"/>
      <c r="D163" s="40"/>
      <c r="E163" s="41"/>
      <c r="F163" s="40"/>
      <c r="G163" s="40"/>
    </row>
    <row r="164" spans="1:7">
      <c r="A164" s="40"/>
      <c r="B164" s="40"/>
      <c r="C164" s="40"/>
      <c r="D164" s="40"/>
      <c r="E164" s="41"/>
      <c r="F164" s="40"/>
      <c r="G164" s="40"/>
    </row>
    <row r="165" spans="1:7">
      <c r="A165" s="40"/>
      <c r="B165" s="40"/>
      <c r="C165" s="40"/>
      <c r="D165" s="40"/>
      <c r="E165" s="41"/>
      <c r="F165" s="40"/>
      <c r="G165" s="40"/>
    </row>
    <row r="166" spans="1:7">
      <c r="A166" s="40"/>
      <c r="B166" s="40"/>
      <c r="C166" s="40"/>
      <c r="D166" s="40"/>
      <c r="E166" s="41"/>
      <c r="F166" s="40"/>
      <c r="G166" s="40"/>
    </row>
    <row r="167" spans="1:7">
      <c r="A167" s="40"/>
      <c r="B167" s="40"/>
      <c r="C167" s="40"/>
      <c r="D167" s="40"/>
      <c r="E167" s="41"/>
      <c r="F167" s="40"/>
      <c r="G167" s="40"/>
    </row>
    <row r="168" spans="1:7">
      <c r="A168" s="40"/>
      <c r="B168" s="40"/>
      <c r="C168" s="40"/>
      <c r="D168" s="40"/>
      <c r="E168" s="41"/>
      <c r="F168" s="40"/>
      <c r="G168" s="40"/>
    </row>
    <row r="169" spans="1:7">
      <c r="A169" s="40"/>
      <c r="B169" s="40"/>
      <c r="C169" s="40"/>
      <c r="D169" s="40"/>
      <c r="E169" s="41"/>
      <c r="F169" s="40"/>
      <c r="G169" s="40"/>
    </row>
    <row r="170" spans="1:7">
      <c r="A170" s="40"/>
      <c r="B170" s="40"/>
      <c r="C170" s="40"/>
      <c r="D170" s="40"/>
      <c r="E170" s="41"/>
      <c r="F170" s="40"/>
      <c r="G170" s="40"/>
    </row>
    <row r="171" spans="1:7">
      <c r="A171" s="40"/>
      <c r="B171" s="40"/>
      <c r="C171" s="40"/>
      <c r="D171" s="40"/>
      <c r="E171" s="41"/>
      <c r="F171" s="40"/>
      <c r="G171" s="40"/>
    </row>
    <row r="172" spans="1:7">
      <c r="A172" s="40"/>
      <c r="B172" s="40"/>
      <c r="C172" s="40"/>
      <c r="D172" s="40"/>
      <c r="E172" s="41"/>
      <c r="F172" s="40"/>
      <c r="G172" s="40"/>
    </row>
    <row r="173" spans="1:7">
      <c r="A173" s="40"/>
      <c r="B173" s="40"/>
      <c r="C173" s="40"/>
      <c r="D173" s="40"/>
      <c r="E173" s="41"/>
      <c r="F173" s="40"/>
      <c r="G173" s="40"/>
    </row>
    <row r="174" spans="1:7">
      <c r="A174" s="40"/>
      <c r="B174" s="40"/>
      <c r="C174" s="40"/>
      <c r="D174" s="40"/>
      <c r="E174" s="41"/>
      <c r="F174" s="40"/>
      <c r="G174" s="40"/>
    </row>
    <row r="175" spans="1:7">
      <c r="A175" s="40"/>
      <c r="B175" s="40"/>
      <c r="C175" s="40"/>
      <c r="D175" s="40"/>
      <c r="E175" s="41"/>
      <c r="F175" s="40"/>
      <c r="G175" s="40"/>
    </row>
    <row r="176" spans="1:7">
      <c r="A176" s="40"/>
      <c r="B176" s="40"/>
      <c r="C176" s="40"/>
      <c r="D176" s="40"/>
      <c r="E176" s="41"/>
      <c r="F176" s="40"/>
      <c r="G176" s="40"/>
    </row>
    <row r="177" spans="1:7">
      <c r="A177" s="40"/>
      <c r="B177" s="40"/>
      <c r="C177" s="40"/>
      <c r="D177" s="40"/>
      <c r="E177" s="41"/>
      <c r="F177" s="40"/>
      <c r="G177" s="40"/>
    </row>
    <row r="178" spans="1:7">
      <c r="A178" s="40"/>
      <c r="B178" s="40"/>
      <c r="C178" s="40"/>
      <c r="D178" s="40"/>
      <c r="E178" s="41"/>
      <c r="F178" s="40"/>
      <c r="G178" s="40"/>
    </row>
    <row r="179" spans="1:7">
      <c r="A179" s="40"/>
      <c r="B179" s="40"/>
      <c r="C179" s="40"/>
      <c r="D179" s="40"/>
      <c r="E179" s="41"/>
      <c r="F179" s="40"/>
      <c r="G179" s="40"/>
    </row>
    <row r="180" spans="1:7">
      <c r="A180" s="40"/>
      <c r="B180" s="40"/>
      <c r="C180" s="40"/>
      <c r="D180" s="40"/>
      <c r="E180" s="41"/>
      <c r="F180" s="40"/>
      <c r="G180" s="40"/>
    </row>
    <row r="181" spans="1:7">
      <c r="A181" s="40"/>
      <c r="B181" s="40"/>
      <c r="C181" s="40"/>
      <c r="D181" s="40"/>
      <c r="E181" s="41"/>
      <c r="F181" s="40"/>
      <c r="G181" s="40"/>
    </row>
    <row r="182" spans="1:7">
      <c r="A182" s="40"/>
      <c r="B182" s="40"/>
      <c r="C182" s="40"/>
      <c r="D182" s="40"/>
      <c r="E182" s="41"/>
      <c r="F182" s="40"/>
      <c r="G182" s="40"/>
    </row>
    <row r="183" spans="1:7">
      <c r="A183" s="40"/>
      <c r="B183" s="40"/>
      <c r="C183" s="40"/>
      <c r="D183" s="40"/>
      <c r="E183" s="41"/>
      <c r="F183" s="40"/>
      <c r="G183" s="40"/>
    </row>
    <row r="184" spans="1:7">
      <c r="A184" s="40"/>
      <c r="B184" s="40"/>
      <c r="C184" s="40"/>
      <c r="D184" s="40"/>
      <c r="E184" s="41"/>
      <c r="F184" s="40"/>
      <c r="G184" s="40"/>
    </row>
    <row r="185" spans="1:7">
      <c r="A185" s="40"/>
      <c r="B185" s="40"/>
      <c r="C185" s="40"/>
      <c r="D185" s="40"/>
      <c r="E185" s="41"/>
      <c r="F185" s="40"/>
      <c r="G185" s="40"/>
    </row>
    <row r="186" spans="1:7">
      <c r="A186" s="40"/>
      <c r="B186" s="40"/>
      <c r="C186" s="40"/>
      <c r="D186" s="40"/>
      <c r="E186" s="41"/>
      <c r="F186" s="40"/>
      <c r="G186" s="40"/>
    </row>
    <row r="187" spans="1:7">
      <c r="A187" s="40"/>
      <c r="B187" s="40"/>
      <c r="C187" s="40"/>
      <c r="D187" s="40"/>
      <c r="E187" s="41"/>
      <c r="F187" s="40"/>
      <c r="G187" s="40"/>
    </row>
    <row r="188" spans="1:7">
      <c r="A188" s="40"/>
      <c r="B188" s="40"/>
      <c r="C188" s="40"/>
      <c r="D188" s="40"/>
      <c r="E188" s="41"/>
      <c r="F188" s="40"/>
      <c r="G188" s="40"/>
    </row>
    <row r="189" spans="1:7">
      <c r="A189" s="40"/>
      <c r="B189" s="40"/>
      <c r="C189" s="40"/>
      <c r="D189" s="40"/>
      <c r="E189" s="41"/>
      <c r="F189" s="40"/>
      <c r="G189" s="40"/>
    </row>
    <row r="190" spans="1:7">
      <c r="A190" s="40"/>
      <c r="B190" s="40"/>
      <c r="C190" s="40"/>
      <c r="D190" s="40"/>
      <c r="E190" s="41"/>
      <c r="F190" s="40"/>
      <c r="G190" s="40"/>
    </row>
    <row r="191" spans="1:7">
      <c r="A191" s="40"/>
      <c r="B191" s="40"/>
      <c r="C191" s="40"/>
      <c r="D191" s="40"/>
      <c r="E191" s="41"/>
      <c r="F191" s="40"/>
      <c r="G191" s="40"/>
    </row>
    <row r="192" spans="1:7">
      <c r="A192" s="40"/>
      <c r="B192" s="40"/>
      <c r="C192" s="40"/>
      <c r="D192" s="40"/>
      <c r="E192" s="41"/>
      <c r="F192" s="40"/>
      <c r="G192" s="40"/>
    </row>
    <row r="193" spans="1:7">
      <c r="A193" s="40"/>
      <c r="B193" s="40"/>
      <c r="C193" s="40"/>
      <c r="D193" s="40"/>
      <c r="E193" s="41"/>
      <c r="F193" s="40"/>
      <c r="G193" s="40"/>
    </row>
    <row r="194" spans="1:7">
      <c r="A194" s="40"/>
      <c r="B194" s="40"/>
      <c r="C194" s="40"/>
      <c r="D194" s="40"/>
      <c r="E194" s="41"/>
      <c r="F194" s="40"/>
      <c r="G194" s="40"/>
    </row>
    <row r="195" spans="1:7">
      <c r="A195" s="40"/>
      <c r="B195" s="40"/>
      <c r="C195" s="40"/>
      <c r="D195" s="40"/>
      <c r="E195" s="41"/>
      <c r="F195" s="40"/>
      <c r="G195" s="40"/>
    </row>
    <row r="196" spans="1:7">
      <c r="A196" s="40"/>
      <c r="B196" s="40"/>
      <c r="C196" s="40"/>
      <c r="D196" s="40"/>
      <c r="E196" s="41"/>
      <c r="F196" s="40"/>
      <c r="G196" s="40"/>
    </row>
    <row r="197" spans="1:7">
      <c r="A197" s="40"/>
      <c r="B197" s="40"/>
      <c r="C197" s="40"/>
      <c r="D197" s="40"/>
      <c r="E197" s="41"/>
      <c r="F197" s="40"/>
      <c r="G197" s="40"/>
    </row>
    <row r="198" spans="1:7">
      <c r="A198" s="40"/>
      <c r="B198" s="40"/>
      <c r="C198" s="40"/>
      <c r="D198" s="40"/>
      <c r="E198" s="41"/>
      <c r="F198" s="40"/>
      <c r="G198" s="40"/>
    </row>
    <row r="199" spans="1:7">
      <c r="A199" s="40"/>
      <c r="B199" s="40"/>
      <c r="C199" s="40"/>
      <c r="D199" s="40"/>
      <c r="E199" s="41"/>
      <c r="F199" s="40"/>
      <c r="G199" s="40"/>
    </row>
    <row r="200" spans="1:7">
      <c r="A200" s="40"/>
      <c r="B200" s="40"/>
      <c r="C200" s="40"/>
      <c r="D200" s="40"/>
      <c r="E200" s="41"/>
      <c r="F200" s="40"/>
      <c r="G200" s="40"/>
    </row>
    <row r="201" spans="1:7">
      <c r="A201" s="40"/>
      <c r="B201" s="40"/>
      <c r="C201" s="40"/>
      <c r="D201" s="40"/>
      <c r="E201" s="41"/>
      <c r="F201" s="40"/>
      <c r="G201" s="40"/>
    </row>
    <row r="202" spans="1:7">
      <c r="A202" s="40"/>
      <c r="B202" s="40"/>
      <c r="C202" s="40"/>
      <c r="D202" s="40"/>
      <c r="E202" s="41"/>
      <c r="F202" s="40"/>
      <c r="G202" s="40"/>
    </row>
    <row r="203" spans="1:7">
      <c r="A203" s="40"/>
      <c r="B203" s="40"/>
      <c r="C203" s="40"/>
      <c r="D203" s="40"/>
      <c r="E203" s="41"/>
      <c r="F203" s="40"/>
      <c r="G203" s="40"/>
    </row>
    <row r="204" spans="1:7">
      <c r="A204" s="40"/>
      <c r="B204" s="40"/>
      <c r="C204" s="40"/>
      <c r="D204" s="40"/>
      <c r="E204" s="41"/>
      <c r="F204" s="40"/>
      <c r="G204" s="40"/>
    </row>
    <row r="205" spans="1:7">
      <c r="A205" s="40"/>
      <c r="B205" s="40"/>
      <c r="C205" s="40"/>
      <c r="D205" s="40"/>
      <c r="E205" s="41"/>
      <c r="F205" s="40"/>
      <c r="G205" s="40"/>
    </row>
    <row r="206" spans="1:7">
      <c r="A206" s="40"/>
      <c r="B206" s="40"/>
      <c r="C206" s="40"/>
      <c r="D206" s="40"/>
      <c r="E206" s="41"/>
      <c r="F206" s="40"/>
      <c r="G206" s="40"/>
    </row>
    <row r="207" spans="1:7">
      <c r="A207" s="40"/>
      <c r="B207" s="40"/>
      <c r="C207" s="40"/>
      <c r="D207" s="40"/>
      <c r="E207" s="41"/>
      <c r="F207" s="40"/>
      <c r="G207" s="40"/>
    </row>
    <row r="208" spans="1:7">
      <c r="A208" s="40"/>
      <c r="B208" s="40"/>
      <c r="C208" s="40"/>
      <c r="D208" s="40"/>
      <c r="E208" s="41"/>
      <c r="F208" s="40"/>
      <c r="G208" s="40"/>
    </row>
    <row r="209" spans="1:7">
      <c r="A209" s="40"/>
      <c r="B209" s="40"/>
      <c r="C209" s="40"/>
      <c r="D209" s="40"/>
      <c r="E209" s="41"/>
      <c r="F209" s="40"/>
      <c r="G209" s="40"/>
    </row>
    <row r="210" spans="1:7">
      <c r="A210" s="40"/>
      <c r="B210" s="40"/>
      <c r="C210" s="40"/>
      <c r="D210" s="40"/>
      <c r="E210" s="41"/>
      <c r="F210" s="40"/>
      <c r="G210" s="40"/>
    </row>
    <row r="211" spans="1:7">
      <c r="A211" s="40"/>
      <c r="B211" s="40"/>
      <c r="C211" s="40"/>
      <c r="D211" s="40"/>
      <c r="E211" s="41"/>
      <c r="F211" s="40"/>
      <c r="G211" s="40"/>
    </row>
    <row r="212" spans="1:7">
      <c r="A212" s="40"/>
      <c r="B212" s="40"/>
      <c r="C212" s="40"/>
      <c r="D212" s="40"/>
      <c r="E212" s="41"/>
      <c r="F212" s="40"/>
      <c r="G212" s="40"/>
    </row>
    <row r="213" spans="1:7">
      <c r="A213" s="40"/>
      <c r="B213" s="40"/>
      <c r="C213" s="40"/>
      <c r="D213" s="40"/>
      <c r="E213" s="41"/>
      <c r="F213" s="40"/>
      <c r="G213" s="40"/>
    </row>
    <row r="214" spans="1:7">
      <c r="A214" s="40"/>
      <c r="B214" s="40"/>
      <c r="C214" s="40"/>
      <c r="D214" s="40"/>
      <c r="E214" s="41"/>
      <c r="F214" s="40"/>
      <c r="G214" s="40"/>
    </row>
    <row r="215" spans="1:7">
      <c r="A215" s="40"/>
      <c r="B215" s="40"/>
      <c r="C215" s="40"/>
      <c r="D215" s="40"/>
      <c r="E215" s="41"/>
      <c r="F215" s="40"/>
      <c r="G215" s="40"/>
    </row>
    <row r="216" spans="1:7">
      <c r="A216" s="40"/>
      <c r="B216" s="40"/>
      <c r="C216" s="40"/>
      <c r="D216" s="40"/>
      <c r="E216" s="41"/>
      <c r="F216" s="40"/>
      <c r="G216" s="40"/>
    </row>
  </sheetData>
  <sortState ref="A2:Q44">
    <sortCondition ref="Q2"/>
  </sortState>
  <mergeCells count="1">
    <mergeCell ref="AE46:AN46"/>
  </mergeCells>
  <pageMargins left="0.75" right="0.75" top="1" bottom="1" header="0.5" footer="0.5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3:AP118"/>
  <sheetViews>
    <sheetView tabSelected="1" zoomScale="70" zoomScaleNormal="70" topLeftCell="A45" workbookViewId="0">
      <selection activeCell="A22" sqref="A22"/>
    </sheetView>
  </sheetViews>
  <sheetFormatPr defaultColWidth="8.72727272727273" defaultRowHeight="14"/>
  <sheetData>
    <row r="3" spans="1:42">
      <c r="A3" s="36"/>
      <c r="B3" s="36"/>
      <c r="C3" s="36"/>
      <c r="D3" s="37" t="s">
        <v>365</v>
      </c>
      <c r="E3" s="38"/>
      <c r="F3" s="38"/>
      <c r="G3" s="38"/>
      <c r="H3" s="38"/>
      <c r="I3" s="38"/>
      <c r="J3" s="36"/>
      <c r="K3" s="36"/>
      <c r="L3" s="36"/>
      <c r="M3" s="36"/>
      <c r="N3" s="44"/>
      <c r="O3" s="36"/>
      <c r="P3" s="36"/>
      <c r="Q3" s="36"/>
      <c r="R3" s="37" t="s">
        <v>366</v>
      </c>
      <c r="S3" s="38"/>
      <c r="T3" s="38"/>
      <c r="U3" s="38"/>
      <c r="V3" s="38"/>
      <c r="W3" s="38"/>
      <c r="X3" s="36"/>
      <c r="Y3" s="36"/>
      <c r="Z3" s="36"/>
      <c r="AA3" s="36"/>
      <c r="AB3" s="36"/>
      <c r="AD3" s="45" t="s">
        <v>367</v>
      </c>
      <c r="AE3" s="45"/>
      <c r="AF3" s="45"/>
      <c r="AG3" s="45"/>
      <c r="AH3" s="45"/>
      <c r="AI3" s="45"/>
      <c r="AJ3" s="45"/>
      <c r="AK3" s="45"/>
      <c r="AL3" s="45"/>
      <c r="AM3" s="45"/>
      <c r="AN3" s="46"/>
      <c r="AO3" s="46"/>
      <c r="AP3" s="46"/>
    </row>
    <row r="4" spans="1:42">
      <c r="A4" s="36"/>
      <c r="B4" s="36"/>
      <c r="C4" s="36"/>
      <c r="D4" s="38"/>
      <c r="E4" s="38"/>
      <c r="F4" s="38"/>
      <c r="G4" s="38"/>
      <c r="H4" s="38"/>
      <c r="I4" s="38"/>
      <c r="J4" s="36"/>
      <c r="K4" s="36"/>
      <c r="L4" s="36"/>
      <c r="M4" s="36"/>
      <c r="N4" s="44"/>
      <c r="O4" s="36"/>
      <c r="P4" s="36"/>
      <c r="Q4" s="36"/>
      <c r="R4" s="38"/>
      <c r="S4" s="38"/>
      <c r="T4" s="38"/>
      <c r="U4" s="38"/>
      <c r="V4" s="38"/>
      <c r="W4" s="38"/>
      <c r="X4" s="36"/>
      <c r="Y4" s="36"/>
      <c r="Z4" s="36"/>
      <c r="AA4" s="36"/>
      <c r="AB4" s="36"/>
      <c r="AD4" s="46"/>
      <c r="AE4" s="46"/>
      <c r="AF4" s="46"/>
      <c r="AG4" s="46"/>
      <c r="AH4" s="46"/>
      <c r="AI4" s="46"/>
      <c r="AJ4" s="46"/>
      <c r="AK4" s="46"/>
      <c r="AL4" s="46"/>
      <c r="AM4" s="46"/>
      <c r="AN4" s="46"/>
      <c r="AO4" s="46"/>
      <c r="AP4" s="46"/>
    </row>
    <row r="5" spans="1:42">
      <c r="A5" s="39" t="s">
        <v>356</v>
      </c>
      <c r="B5" s="40"/>
      <c r="C5" s="40"/>
      <c r="D5" s="40"/>
      <c r="E5" s="40"/>
      <c r="F5" s="40"/>
      <c r="G5" s="40"/>
      <c r="H5" s="40"/>
      <c r="I5" s="40"/>
      <c r="J5" s="40"/>
      <c r="K5" s="40"/>
      <c r="L5" s="40"/>
      <c r="M5" s="40"/>
      <c r="O5" s="39" t="s">
        <v>356</v>
      </c>
      <c r="P5" s="40"/>
      <c r="Q5" s="40"/>
      <c r="R5" s="40"/>
      <c r="S5" s="40"/>
      <c r="T5" s="40"/>
      <c r="U5" s="40"/>
      <c r="V5" s="40"/>
      <c r="W5" s="40"/>
      <c r="AD5" s="39" t="s">
        <v>356</v>
      </c>
      <c r="AE5" s="40"/>
      <c r="AF5" s="40"/>
      <c r="AG5" s="40"/>
      <c r="AH5" s="40"/>
      <c r="AI5" s="40"/>
      <c r="AJ5" s="40"/>
      <c r="AK5" s="40"/>
      <c r="AL5" s="40"/>
      <c r="AM5" s="40"/>
      <c r="AN5" s="40"/>
      <c r="AO5" s="40"/>
      <c r="AP5" s="40"/>
    </row>
    <row r="6" spans="1:42">
      <c r="A6" s="40"/>
      <c r="B6" s="40"/>
      <c r="C6" s="40"/>
      <c r="D6" s="40"/>
      <c r="E6" s="40"/>
      <c r="F6" s="40"/>
      <c r="G6" s="40"/>
      <c r="H6" s="40"/>
      <c r="I6" s="40"/>
      <c r="J6" s="40"/>
      <c r="K6" s="40"/>
      <c r="L6" s="40"/>
      <c r="M6" s="40"/>
      <c r="O6" s="40"/>
      <c r="P6" s="40"/>
      <c r="Q6" s="40"/>
      <c r="R6" s="40"/>
      <c r="S6" s="40"/>
      <c r="T6" s="40"/>
      <c r="U6" s="40"/>
      <c r="V6" s="40"/>
      <c r="W6" s="40"/>
      <c r="AD6" s="40"/>
      <c r="AE6" s="40"/>
      <c r="AF6" s="40"/>
      <c r="AG6" s="40"/>
      <c r="AH6" s="40"/>
      <c r="AI6" s="40"/>
      <c r="AJ6" s="40"/>
      <c r="AK6" s="40"/>
      <c r="AL6" s="40"/>
      <c r="AM6" s="40"/>
      <c r="AN6" s="40"/>
      <c r="AO6" s="40"/>
      <c r="AP6" s="40"/>
    </row>
    <row r="7" spans="1:42">
      <c r="A7" s="40"/>
      <c r="B7" s="40"/>
      <c r="C7" s="40"/>
      <c r="D7" s="40"/>
      <c r="E7" s="40"/>
      <c r="F7" s="40"/>
      <c r="G7" s="40"/>
      <c r="H7" s="40"/>
      <c r="I7" s="40"/>
      <c r="J7" s="40"/>
      <c r="K7" s="40"/>
      <c r="L7" s="40"/>
      <c r="M7" s="40"/>
      <c r="O7" s="40"/>
      <c r="P7" s="40"/>
      <c r="Q7" s="40"/>
      <c r="R7" s="40"/>
      <c r="S7" s="40"/>
      <c r="T7" s="40"/>
      <c r="U7" s="40"/>
      <c r="V7" s="40"/>
      <c r="W7" s="40"/>
      <c r="AD7" s="40"/>
      <c r="AE7" s="40"/>
      <c r="AF7" s="40"/>
      <c r="AG7" s="40"/>
      <c r="AH7" s="40"/>
      <c r="AI7" s="40"/>
      <c r="AJ7" s="40"/>
      <c r="AK7" s="40"/>
      <c r="AL7" s="40"/>
      <c r="AM7" s="40"/>
      <c r="AN7" s="40"/>
      <c r="AO7" s="40"/>
      <c r="AP7" s="40"/>
    </row>
    <row r="8" spans="1:42">
      <c r="A8" s="40"/>
      <c r="B8" s="40"/>
      <c r="C8" s="40"/>
      <c r="D8" s="40"/>
      <c r="E8" s="40"/>
      <c r="F8" s="40"/>
      <c r="G8" s="40"/>
      <c r="H8" s="40"/>
      <c r="I8" s="40"/>
      <c r="J8" s="40"/>
      <c r="K8" s="40"/>
      <c r="L8" s="40"/>
      <c r="M8" s="40"/>
      <c r="O8" s="40"/>
      <c r="P8" s="40"/>
      <c r="Q8" s="40"/>
      <c r="R8" s="40"/>
      <c r="S8" s="40"/>
      <c r="T8" s="40"/>
      <c r="U8" s="40"/>
      <c r="V8" s="40"/>
      <c r="W8" s="40"/>
      <c r="AD8" s="40"/>
      <c r="AE8" s="40"/>
      <c r="AF8" s="40"/>
      <c r="AG8" s="40"/>
      <c r="AH8" s="40"/>
      <c r="AI8" s="40"/>
      <c r="AJ8" s="40"/>
      <c r="AK8" s="40"/>
      <c r="AL8" s="40"/>
      <c r="AM8" s="40"/>
      <c r="AN8" s="40"/>
      <c r="AO8" s="40"/>
      <c r="AP8" s="40"/>
    </row>
    <row r="9" spans="1:42">
      <c r="A9" s="40"/>
      <c r="B9" s="40"/>
      <c r="C9" s="40"/>
      <c r="D9" s="40"/>
      <c r="E9" s="40"/>
      <c r="F9" s="40"/>
      <c r="G9" s="40"/>
      <c r="H9" s="40"/>
      <c r="I9" s="40"/>
      <c r="J9" s="40"/>
      <c r="K9" s="40"/>
      <c r="L9" s="40"/>
      <c r="M9" s="40"/>
      <c r="O9" s="40"/>
      <c r="P9" s="40"/>
      <c r="Q9" s="40"/>
      <c r="R9" s="40"/>
      <c r="S9" s="40"/>
      <c r="T9" s="40"/>
      <c r="U9" s="40"/>
      <c r="V9" s="40"/>
      <c r="W9" s="40"/>
      <c r="AD9" s="40"/>
      <c r="AE9" s="40"/>
      <c r="AF9" s="40"/>
      <c r="AG9" s="40"/>
      <c r="AH9" s="40"/>
      <c r="AI9" s="40"/>
      <c r="AJ9" s="40"/>
      <c r="AK9" s="40"/>
      <c r="AL9" s="40"/>
      <c r="AM9" s="40"/>
      <c r="AN9" s="40"/>
      <c r="AO9" s="40"/>
      <c r="AP9" s="40"/>
    </row>
    <row r="10" spans="1:42">
      <c r="A10" s="40"/>
      <c r="B10" s="40"/>
      <c r="C10" s="40"/>
      <c r="D10" s="40"/>
      <c r="E10" s="40"/>
      <c r="F10" s="40"/>
      <c r="G10" s="40"/>
      <c r="H10" s="40"/>
      <c r="I10" s="40"/>
      <c r="J10" s="40"/>
      <c r="K10" s="40"/>
      <c r="L10" s="40"/>
      <c r="M10" s="40"/>
      <c r="O10" s="40"/>
      <c r="P10" s="40"/>
      <c r="Q10" s="40"/>
      <c r="R10" s="40"/>
      <c r="S10" s="40"/>
      <c r="T10" s="40"/>
      <c r="U10" s="40"/>
      <c r="V10" s="40"/>
      <c r="W10" s="40"/>
      <c r="AD10" s="40"/>
      <c r="AE10" s="40"/>
      <c r="AF10" s="40"/>
      <c r="AG10" s="40"/>
      <c r="AH10" s="40"/>
      <c r="AI10" s="40"/>
      <c r="AJ10" s="40"/>
      <c r="AK10" s="40"/>
      <c r="AL10" s="40"/>
      <c r="AM10" s="40"/>
      <c r="AN10" s="40"/>
      <c r="AO10" s="40"/>
      <c r="AP10" s="40"/>
    </row>
    <row r="11" spans="1:42">
      <c r="A11" s="40"/>
      <c r="B11" s="40"/>
      <c r="C11" s="40"/>
      <c r="D11" s="40"/>
      <c r="E11" s="40"/>
      <c r="F11" s="40"/>
      <c r="G11" s="40"/>
      <c r="H11" s="40"/>
      <c r="I11" s="40"/>
      <c r="J11" s="40"/>
      <c r="K11" s="40"/>
      <c r="L11" s="40"/>
      <c r="M11" s="40"/>
      <c r="O11" s="40"/>
      <c r="P11" s="40"/>
      <c r="Q11" s="40"/>
      <c r="R11" s="40"/>
      <c r="S11" s="40"/>
      <c r="T11" s="40"/>
      <c r="U11" s="40"/>
      <c r="V11" s="40"/>
      <c r="W11" s="40"/>
      <c r="AD11" s="40"/>
      <c r="AE11" s="40"/>
      <c r="AF11" s="40"/>
      <c r="AG11" s="40"/>
      <c r="AH11" s="40"/>
      <c r="AI11" s="40"/>
      <c r="AJ11" s="40"/>
      <c r="AK11" s="40"/>
      <c r="AL11" s="40"/>
      <c r="AM11" s="40"/>
      <c r="AN11" s="40"/>
      <c r="AO11" s="40"/>
      <c r="AP11" s="40"/>
    </row>
    <row r="12" spans="1:42">
      <c r="A12" s="40"/>
      <c r="B12" s="40"/>
      <c r="C12" s="40"/>
      <c r="D12" s="40"/>
      <c r="E12" s="40"/>
      <c r="F12" s="40"/>
      <c r="G12" s="40"/>
      <c r="H12" s="40"/>
      <c r="I12" s="40"/>
      <c r="J12" s="40"/>
      <c r="K12" s="40"/>
      <c r="L12" s="40"/>
      <c r="M12" s="40"/>
      <c r="O12" s="40"/>
      <c r="P12" s="40"/>
      <c r="Q12" s="40"/>
      <c r="R12" s="40"/>
      <c r="S12" s="40"/>
      <c r="T12" s="40"/>
      <c r="U12" s="40"/>
      <c r="V12" s="40"/>
      <c r="W12" s="40"/>
      <c r="AD12" s="40"/>
      <c r="AE12" s="40"/>
      <c r="AF12" s="40"/>
      <c r="AG12" s="40"/>
      <c r="AH12" s="40"/>
      <c r="AI12" s="40"/>
      <c r="AJ12" s="40"/>
      <c r="AK12" s="40"/>
      <c r="AL12" s="40"/>
      <c r="AM12" s="40"/>
      <c r="AN12" s="40"/>
      <c r="AO12" s="40"/>
      <c r="AP12" s="40"/>
    </row>
    <row r="13" spans="1:42">
      <c r="A13" s="40"/>
      <c r="B13" s="40"/>
      <c r="C13" s="40"/>
      <c r="D13" s="40"/>
      <c r="E13" s="40"/>
      <c r="F13" s="40"/>
      <c r="G13" s="40"/>
      <c r="H13" s="40"/>
      <c r="I13" s="40"/>
      <c r="J13" s="40"/>
      <c r="K13" s="40"/>
      <c r="L13" s="40"/>
      <c r="M13" s="40"/>
      <c r="O13" s="40"/>
      <c r="P13" s="40"/>
      <c r="Q13" s="40"/>
      <c r="R13" s="40"/>
      <c r="S13" s="40"/>
      <c r="T13" s="40"/>
      <c r="U13" s="40"/>
      <c r="V13" s="40"/>
      <c r="W13" s="40"/>
      <c r="AD13" s="40"/>
      <c r="AE13" s="40"/>
      <c r="AF13" s="40"/>
      <c r="AG13" s="40"/>
      <c r="AH13" s="40"/>
      <c r="AI13" s="40"/>
      <c r="AJ13" s="40"/>
      <c r="AK13" s="40"/>
      <c r="AL13" s="40"/>
      <c r="AM13" s="40"/>
      <c r="AN13" s="40"/>
      <c r="AO13" s="40"/>
      <c r="AP13" s="40"/>
    </row>
    <row r="14" spans="1:42">
      <c r="A14" s="40"/>
      <c r="B14" s="40"/>
      <c r="C14" s="40"/>
      <c r="D14" s="40"/>
      <c r="E14" s="40"/>
      <c r="F14" s="40"/>
      <c r="G14" s="40"/>
      <c r="H14" s="40"/>
      <c r="I14" s="40"/>
      <c r="J14" s="40"/>
      <c r="K14" s="40"/>
      <c r="L14" s="40"/>
      <c r="M14" s="40"/>
      <c r="O14" s="40"/>
      <c r="P14" s="40"/>
      <c r="Q14" s="40"/>
      <c r="R14" s="40"/>
      <c r="S14" s="40"/>
      <c r="T14" s="40"/>
      <c r="U14" s="40"/>
      <c r="V14" s="40"/>
      <c r="W14" s="40"/>
      <c r="AD14" s="40"/>
      <c r="AE14" s="40"/>
      <c r="AF14" s="40"/>
      <c r="AG14" s="40"/>
      <c r="AH14" s="40"/>
      <c r="AI14" s="40"/>
      <c r="AJ14" s="40"/>
      <c r="AK14" s="40"/>
      <c r="AL14" s="40"/>
      <c r="AM14" s="40"/>
      <c r="AN14" s="40"/>
      <c r="AO14" s="40"/>
      <c r="AP14" s="40"/>
    </row>
    <row r="15" spans="1:42">
      <c r="A15" s="40"/>
      <c r="B15" s="40"/>
      <c r="C15" s="40"/>
      <c r="D15" s="40"/>
      <c r="E15" s="40"/>
      <c r="F15" s="40"/>
      <c r="G15" s="40"/>
      <c r="H15" s="40"/>
      <c r="I15" s="40"/>
      <c r="J15" s="40"/>
      <c r="K15" s="40"/>
      <c r="L15" s="40"/>
      <c r="M15" s="40"/>
      <c r="O15" s="40"/>
      <c r="P15" s="40"/>
      <c r="Q15" s="40"/>
      <c r="R15" s="40"/>
      <c r="S15" s="40"/>
      <c r="T15" s="40"/>
      <c r="U15" s="40"/>
      <c r="V15" s="40"/>
      <c r="W15" s="40"/>
      <c r="AD15" s="40"/>
      <c r="AE15" s="40"/>
      <c r="AF15" s="40"/>
      <c r="AG15" s="40"/>
      <c r="AH15" s="40"/>
      <c r="AI15" s="40"/>
      <c r="AJ15" s="40"/>
      <c r="AK15" s="40"/>
      <c r="AL15" s="40"/>
      <c r="AM15" s="40"/>
      <c r="AN15" s="40"/>
      <c r="AO15" s="40"/>
      <c r="AP15" s="40"/>
    </row>
    <row r="16" spans="1:42">
      <c r="A16" s="40"/>
      <c r="B16" s="40"/>
      <c r="C16" s="40"/>
      <c r="D16" s="40"/>
      <c r="E16" s="40"/>
      <c r="F16" s="40"/>
      <c r="G16" s="40"/>
      <c r="H16" s="40"/>
      <c r="I16" s="40"/>
      <c r="J16" s="40"/>
      <c r="K16" s="40"/>
      <c r="L16" s="40"/>
      <c r="M16" s="40"/>
      <c r="O16" s="40"/>
      <c r="P16" s="40"/>
      <c r="Q16" s="40"/>
      <c r="R16" s="40"/>
      <c r="S16" s="40"/>
      <c r="T16" s="40"/>
      <c r="U16" s="40"/>
      <c r="V16" s="40"/>
      <c r="W16" s="40"/>
      <c r="AD16" s="40"/>
      <c r="AE16" s="40"/>
      <c r="AF16" s="40"/>
      <c r="AG16" s="40"/>
      <c r="AH16" s="40"/>
      <c r="AI16" s="40"/>
      <c r="AJ16" s="40"/>
      <c r="AK16" s="40"/>
      <c r="AL16" s="40"/>
      <c r="AM16" s="40"/>
      <c r="AN16" s="40"/>
      <c r="AO16" s="40"/>
      <c r="AP16" s="40"/>
    </row>
    <row r="17" spans="1:42">
      <c r="A17" s="40"/>
      <c r="B17" s="40"/>
      <c r="C17" s="40"/>
      <c r="D17" s="40"/>
      <c r="E17" s="40"/>
      <c r="F17" s="40"/>
      <c r="G17" s="40"/>
      <c r="H17" s="40"/>
      <c r="I17" s="40"/>
      <c r="J17" s="40"/>
      <c r="K17" s="40"/>
      <c r="L17" s="40"/>
      <c r="M17" s="40"/>
      <c r="O17" s="40"/>
      <c r="P17" s="40"/>
      <c r="Q17" s="40"/>
      <c r="R17" s="40"/>
      <c r="S17" s="40"/>
      <c r="T17" s="40"/>
      <c r="U17" s="40"/>
      <c r="V17" s="40"/>
      <c r="W17" s="40"/>
      <c r="AD17" s="40"/>
      <c r="AE17" s="40"/>
      <c r="AF17" s="40"/>
      <c r="AG17" s="40"/>
      <c r="AH17" s="40"/>
      <c r="AI17" s="40"/>
      <c r="AJ17" s="40"/>
      <c r="AK17" s="40"/>
      <c r="AL17" s="40"/>
      <c r="AM17" s="40"/>
      <c r="AN17" s="40"/>
      <c r="AO17" s="40"/>
      <c r="AP17" s="40"/>
    </row>
    <row r="18" spans="1:42">
      <c r="A18" s="40"/>
      <c r="B18" s="40"/>
      <c r="C18" s="40"/>
      <c r="D18" s="40"/>
      <c r="E18" s="40"/>
      <c r="F18" s="40"/>
      <c r="G18" s="40"/>
      <c r="H18" s="40"/>
      <c r="I18" s="40"/>
      <c r="J18" s="40"/>
      <c r="K18" s="40"/>
      <c r="L18" s="40"/>
      <c r="M18" s="40"/>
      <c r="O18" s="40"/>
      <c r="P18" s="40"/>
      <c r="Q18" s="40"/>
      <c r="R18" s="40"/>
      <c r="S18" s="40"/>
      <c r="T18" s="40"/>
      <c r="U18" s="40"/>
      <c r="V18" s="40"/>
      <c r="W18" s="40"/>
      <c r="AD18" s="40"/>
      <c r="AE18" s="40"/>
      <c r="AF18" s="40"/>
      <c r="AG18" s="40"/>
      <c r="AH18" s="40"/>
      <c r="AI18" s="40"/>
      <c r="AJ18" s="40"/>
      <c r="AK18" s="40"/>
      <c r="AL18" s="40"/>
      <c r="AM18" s="40"/>
      <c r="AN18" s="40"/>
      <c r="AO18" s="40"/>
      <c r="AP18" s="40"/>
    </row>
    <row r="19" spans="1:42">
      <c r="A19" s="40"/>
      <c r="B19" s="40"/>
      <c r="C19" s="40"/>
      <c r="D19" s="40"/>
      <c r="E19" s="40"/>
      <c r="F19" s="40"/>
      <c r="G19" s="40"/>
      <c r="H19" s="40"/>
      <c r="I19" s="40"/>
      <c r="J19" s="40"/>
      <c r="K19" s="40"/>
      <c r="L19" s="40"/>
      <c r="M19" s="40"/>
      <c r="O19" s="40"/>
      <c r="P19" s="40"/>
      <c r="Q19" s="40"/>
      <c r="R19" s="40"/>
      <c r="S19" s="40"/>
      <c r="T19" s="40"/>
      <c r="U19" s="40"/>
      <c r="V19" s="40"/>
      <c r="W19" s="40"/>
      <c r="AD19" s="40"/>
      <c r="AE19" s="40"/>
      <c r="AF19" s="40"/>
      <c r="AG19" s="40"/>
      <c r="AH19" s="40"/>
      <c r="AI19" s="40"/>
      <c r="AJ19" s="40"/>
      <c r="AK19" s="40"/>
      <c r="AL19" s="40"/>
      <c r="AM19" s="40"/>
      <c r="AN19" s="40"/>
      <c r="AO19" s="40"/>
      <c r="AP19" s="40"/>
    </row>
    <row r="20" spans="15:42">
      <c r="O20" s="40"/>
      <c r="P20" s="40"/>
      <c r="Q20" s="40"/>
      <c r="R20" s="40"/>
      <c r="S20" s="40"/>
      <c r="T20" s="40"/>
      <c r="U20" s="40"/>
      <c r="V20" s="40"/>
      <c r="W20" s="40"/>
      <c r="AD20" s="40"/>
      <c r="AE20" s="40"/>
      <c r="AF20" s="40"/>
      <c r="AG20" s="40"/>
      <c r="AH20" s="40"/>
      <c r="AI20" s="40"/>
      <c r="AJ20" s="40"/>
      <c r="AK20" s="40"/>
      <c r="AL20" s="40"/>
      <c r="AM20" s="40"/>
      <c r="AN20" s="40"/>
      <c r="AO20" s="40"/>
      <c r="AP20" s="40"/>
    </row>
    <row r="21" spans="15:42">
      <c r="O21" s="40"/>
      <c r="P21" s="40"/>
      <c r="Q21" s="40"/>
      <c r="R21" s="40"/>
      <c r="S21" s="40"/>
      <c r="T21" s="40"/>
      <c r="U21" s="40"/>
      <c r="V21" s="40"/>
      <c r="W21" s="40"/>
      <c r="AD21" s="40"/>
      <c r="AE21" s="40"/>
      <c r="AF21" s="40"/>
      <c r="AG21" s="40"/>
      <c r="AH21" s="40"/>
      <c r="AI21" s="40"/>
      <c r="AJ21" s="40"/>
      <c r="AK21" s="40"/>
      <c r="AL21" s="40"/>
      <c r="AM21" s="40"/>
      <c r="AN21" s="40"/>
      <c r="AO21" s="40"/>
      <c r="AP21" s="40"/>
    </row>
    <row r="22" spans="1:23">
      <c r="A22" s="31" t="s">
        <v>333</v>
      </c>
      <c r="B22" s="42"/>
      <c r="C22" s="42"/>
      <c r="D22" s="42"/>
      <c r="E22" s="42"/>
      <c r="F22" s="42"/>
      <c r="G22" s="42"/>
      <c r="H22" s="42"/>
      <c r="I22" s="42"/>
      <c r="J22" s="42"/>
      <c r="K22" s="42"/>
      <c r="L22" s="42"/>
      <c r="M22" s="42"/>
      <c r="O22" s="40"/>
      <c r="P22" s="40"/>
      <c r="Q22" s="40"/>
      <c r="R22" s="40"/>
      <c r="S22" s="40"/>
      <c r="T22" s="40"/>
      <c r="U22" s="40"/>
      <c r="V22" s="40"/>
      <c r="W22" s="40"/>
    </row>
    <row r="23" spans="1:42">
      <c r="A23" s="42"/>
      <c r="B23" s="42"/>
      <c r="C23" s="42"/>
      <c r="D23" s="42"/>
      <c r="E23" s="42"/>
      <c r="F23" s="42"/>
      <c r="G23" s="42"/>
      <c r="H23" s="42"/>
      <c r="I23" s="42"/>
      <c r="J23" s="42"/>
      <c r="K23" s="42"/>
      <c r="L23" s="42"/>
      <c r="M23" s="42"/>
      <c r="O23" s="40"/>
      <c r="P23" s="40"/>
      <c r="Q23" s="40"/>
      <c r="R23" s="40"/>
      <c r="S23" s="40"/>
      <c r="T23" s="40"/>
      <c r="U23" s="40"/>
      <c r="V23" s="40"/>
      <c r="W23" s="40"/>
      <c r="AD23" s="31" t="s">
        <v>333</v>
      </c>
      <c r="AE23" s="42"/>
      <c r="AF23" s="42"/>
      <c r="AG23" s="42"/>
      <c r="AH23" s="42"/>
      <c r="AI23" s="42"/>
      <c r="AJ23" s="42"/>
      <c r="AK23" s="42"/>
      <c r="AL23" s="42"/>
      <c r="AM23" s="42"/>
      <c r="AN23" s="42"/>
      <c r="AO23" s="42"/>
      <c r="AP23" s="42"/>
    </row>
    <row r="24" spans="1:42">
      <c r="A24" s="42"/>
      <c r="B24" s="42"/>
      <c r="C24" s="42"/>
      <c r="D24" s="42"/>
      <c r="E24" s="42"/>
      <c r="F24" s="42"/>
      <c r="G24" s="42"/>
      <c r="H24" s="42"/>
      <c r="I24" s="42"/>
      <c r="J24" s="42"/>
      <c r="K24" s="42"/>
      <c r="L24" s="42"/>
      <c r="M24" s="42"/>
      <c r="O24" s="40"/>
      <c r="P24" s="40"/>
      <c r="Q24" s="40"/>
      <c r="R24" s="40"/>
      <c r="S24" s="40"/>
      <c r="T24" s="40"/>
      <c r="U24" s="40"/>
      <c r="V24" s="40"/>
      <c r="W24" s="40"/>
      <c r="AD24" s="42"/>
      <c r="AE24" s="42"/>
      <c r="AF24" s="42"/>
      <c r="AG24" s="42"/>
      <c r="AH24" s="42"/>
      <c r="AI24" s="42"/>
      <c r="AJ24" s="42"/>
      <c r="AK24" s="42"/>
      <c r="AL24" s="42"/>
      <c r="AM24" s="42"/>
      <c r="AN24" s="42"/>
      <c r="AO24" s="42"/>
      <c r="AP24" s="42"/>
    </row>
    <row r="25" spans="1:42">
      <c r="A25" s="42"/>
      <c r="B25" s="42"/>
      <c r="C25" s="42"/>
      <c r="D25" s="42"/>
      <c r="E25" s="42"/>
      <c r="F25" s="42"/>
      <c r="G25" s="42"/>
      <c r="H25" s="42"/>
      <c r="I25" s="42"/>
      <c r="J25" s="42"/>
      <c r="K25" s="42"/>
      <c r="L25" s="42"/>
      <c r="M25" s="42"/>
      <c r="O25" s="40"/>
      <c r="P25" s="40"/>
      <c r="Q25" s="40"/>
      <c r="R25" s="40"/>
      <c r="S25" s="40"/>
      <c r="T25" s="40"/>
      <c r="U25" s="40"/>
      <c r="V25" s="40"/>
      <c r="W25" s="40"/>
      <c r="AD25" s="42"/>
      <c r="AE25" s="42"/>
      <c r="AF25" s="42"/>
      <c r="AG25" s="42"/>
      <c r="AH25" s="42"/>
      <c r="AI25" s="42"/>
      <c r="AJ25" s="42"/>
      <c r="AK25" s="42"/>
      <c r="AL25" s="42"/>
      <c r="AM25" s="42"/>
      <c r="AN25" s="42"/>
      <c r="AO25" s="42"/>
      <c r="AP25" s="42"/>
    </row>
    <row r="26" spans="1:42">
      <c r="A26" s="42"/>
      <c r="B26" s="42"/>
      <c r="C26" s="42"/>
      <c r="D26" s="42"/>
      <c r="E26" s="42"/>
      <c r="F26" s="42"/>
      <c r="G26" s="42"/>
      <c r="H26" s="42"/>
      <c r="I26" s="42"/>
      <c r="J26" s="42"/>
      <c r="K26" s="42"/>
      <c r="L26" s="42"/>
      <c r="M26" s="42"/>
      <c r="O26" s="40"/>
      <c r="P26" s="40"/>
      <c r="Q26" s="40"/>
      <c r="R26" s="40"/>
      <c r="S26" s="40"/>
      <c r="T26" s="40"/>
      <c r="U26" s="40"/>
      <c r="V26" s="40"/>
      <c r="W26" s="40"/>
      <c r="AD26" s="42"/>
      <c r="AE26" s="42"/>
      <c r="AF26" s="42"/>
      <c r="AG26" s="42"/>
      <c r="AH26" s="42"/>
      <c r="AI26" s="42"/>
      <c r="AJ26" s="42"/>
      <c r="AK26" s="42"/>
      <c r="AL26" s="42"/>
      <c r="AM26" s="42"/>
      <c r="AN26" s="42"/>
      <c r="AO26" s="42"/>
      <c r="AP26" s="42"/>
    </row>
    <row r="27" spans="1:42">
      <c r="A27" s="42"/>
      <c r="B27" s="42"/>
      <c r="C27" s="42"/>
      <c r="D27" s="42"/>
      <c r="E27" s="42"/>
      <c r="F27" s="42"/>
      <c r="G27" s="42"/>
      <c r="H27" s="42"/>
      <c r="I27" s="42"/>
      <c r="J27" s="42"/>
      <c r="K27" s="42"/>
      <c r="L27" s="42"/>
      <c r="M27" s="42"/>
      <c r="O27" s="40"/>
      <c r="P27" s="40"/>
      <c r="Q27" s="40"/>
      <c r="R27" s="40"/>
      <c r="S27" s="40"/>
      <c r="T27" s="40"/>
      <c r="U27" s="40"/>
      <c r="V27" s="40"/>
      <c r="W27" s="40"/>
      <c r="AD27" s="42"/>
      <c r="AE27" s="42"/>
      <c r="AF27" s="42"/>
      <c r="AG27" s="42"/>
      <c r="AH27" s="42"/>
      <c r="AI27" s="42"/>
      <c r="AJ27" s="42"/>
      <c r="AK27" s="42"/>
      <c r="AL27" s="42"/>
      <c r="AM27" s="42"/>
      <c r="AN27" s="42"/>
      <c r="AO27" s="42"/>
      <c r="AP27" s="42"/>
    </row>
    <row r="28" spans="1:42">
      <c r="A28" s="42"/>
      <c r="B28" s="42"/>
      <c r="C28" s="42"/>
      <c r="D28" s="42"/>
      <c r="E28" s="42"/>
      <c r="F28" s="42"/>
      <c r="G28" s="42"/>
      <c r="H28" s="42"/>
      <c r="I28" s="42"/>
      <c r="J28" s="42"/>
      <c r="K28" s="42"/>
      <c r="L28" s="42"/>
      <c r="M28" s="42"/>
      <c r="O28" s="40"/>
      <c r="P28" s="40"/>
      <c r="Q28" s="40"/>
      <c r="R28" s="40"/>
      <c r="S28" s="40"/>
      <c r="T28" s="40"/>
      <c r="U28" s="40"/>
      <c r="V28" s="40"/>
      <c r="W28" s="40"/>
      <c r="AD28" s="42"/>
      <c r="AE28" s="42"/>
      <c r="AF28" s="42"/>
      <c r="AG28" s="42"/>
      <c r="AH28" s="42"/>
      <c r="AI28" s="42"/>
      <c r="AJ28" s="42"/>
      <c r="AK28" s="42"/>
      <c r="AL28" s="42"/>
      <c r="AM28" s="42"/>
      <c r="AN28" s="42"/>
      <c r="AO28" s="42"/>
      <c r="AP28" s="42"/>
    </row>
    <row r="29" spans="1:42">
      <c r="A29" s="42"/>
      <c r="B29" s="42"/>
      <c r="C29" s="42"/>
      <c r="D29" s="42"/>
      <c r="E29" s="42"/>
      <c r="F29" s="42"/>
      <c r="G29" s="42"/>
      <c r="H29" s="42"/>
      <c r="I29" s="42"/>
      <c r="J29" s="42"/>
      <c r="K29" s="42"/>
      <c r="L29" s="42"/>
      <c r="M29" s="42"/>
      <c r="O29" s="40"/>
      <c r="P29" s="40"/>
      <c r="Q29" s="40"/>
      <c r="R29" s="40"/>
      <c r="S29" s="40"/>
      <c r="T29" s="40"/>
      <c r="U29" s="40"/>
      <c r="V29" s="40"/>
      <c r="W29" s="40"/>
      <c r="AD29" s="42"/>
      <c r="AE29" s="42"/>
      <c r="AF29" s="42"/>
      <c r="AG29" s="42"/>
      <c r="AH29" s="42"/>
      <c r="AI29" s="42"/>
      <c r="AJ29" s="42"/>
      <c r="AK29" s="42"/>
      <c r="AL29" s="42"/>
      <c r="AM29" s="42"/>
      <c r="AN29" s="42"/>
      <c r="AO29" s="42"/>
      <c r="AP29" s="42"/>
    </row>
    <row r="30" spans="1:42">
      <c r="A30" s="42"/>
      <c r="B30" s="42"/>
      <c r="C30" s="42"/>
      <c r="D30" s="42"/>
      <c r="E30" s="42"/>
      <c r="F30" s="42"/>
      <c r="G30" s="42"/>
      <c r="H30" s="42"/>
      <c r="I30" s="42"/>
      <c r="J30" s="42"/>
      <c r="K30" s="42"/>
      <c r="L30" s="42"/>
      <c r="M30" s="42"/>
      <c r="O30" s="40"/>
      <c r="P30" s="40"/>
      <c r="Q30" s="40"/>
      <c r="R30" s="40"/>
      <c r="S30" s="40"/>
      <c r="T30" s="40"/>
      <c r="U30" s="40"/>
      <c r="V30" s="40"/>
      <c r="W30" s="40"/>
      <c r="AD30" s="42"/>
      <c r="AE30" s="42"/>
      <c r="AF30" s="42"/>
      <c r="AG30" s="42"/>
      <c r="AH30" s="42"/>
      <c r="AI30" s="42"/>
      <c r="AJ30" s="42"/>
      <c r="AK30" s="42"/>
      <c r="AL30" s="42"/>
      <c r="AM30" s="42"/>
      <c r="AN30" s="42"/>
      <c r="AO30" s="42"/>
      <c r="AP30" s="42"/>
    </row>
    <row r="31" spans="1:42">
      <c r="A31" s="42"/>
      <c r="B31" s="42"/>
      <c r="C31" s="42"/>
      <c r="D31" s="42"/>
      <c r="E31" s="42"/>
      <c r="F31" s="42"/>
      <c r="G31" s="42"/>
      <c r="H31" s="42"/>
      <c r="I31" s="42"/>
      <c r="J31" s="42"/>
      <c r="K31" s="42"/>
      <c r="L31" s="42"/>
      <c r="M31" s="42"/>
      <c r="O31" s="40"/>
      <c r="P31" s="40"/>
      <c r="Q31" s="40"/>
      <c r="R31" s="40"/>
      <c r="S31" s="40"/>
      <c r="T31" s="40"/>
      <c r="U31" s="40"/>
      <c r="V31" s="40"/>
      <c r="W31" s="40"/>
      <c r="AD31" s="42"/>
      <c r="AE31" s="42"/>
      <c r="AF31" s="42"/>
      <c r="AG31" s="42"/>
      <c r="AH31" s="42"/>
      <c r="AI31" s="42"/>
      <c r="AJ31" s="42"/>
      <c r="AK31" s="42"/>
      <c r="AL31" s="42"/>
      <c r="AM31" s="42"/>
      <c r="AN31" s="42"/>
      <c r="AO31" s="42"/>
      <c r="AP31" s="42"/>
    </row>
    <row r="32" spans="1:42">
      <c r="A32" s="42"/>
      <c r="B32" s="42"/>
      <c r="C32" s="42"/>
      <c r="D32" s="42"/>
      <c r="E32" s="42"/>
      <c r="F32" s="42"/>
      <c r="G32" s="42"/>
      <c r="H32" s="42"/>
      <c r="I32" s="42"/>
      <c r="J32" s="42"/>
      <c r="K32" s="42"/>
      <c r="L32" s="42"/>
      <c r="M32" s="42"/>
      <c r="O32" s="40"/>
      <c r="P32" s="40"/>
      <c r="Q32" s="40"/>
      <c r="R32" s="40"/>
      <c r="S32" s="40"/>
      <c r="T32" s="40"/>
      <c r="U32" s="40"/>
      <c r="V32" s="40"/>
      <c r="W32" s="40"/>
      <c r="AD32" s="42"/>
      <c r="AE32" s="42"/>
      <c r="AF32" s="42"/>
      <c r="AG32" s="42"/>
      <c r="AH32" s="42"/>
      <c r="AI32" s="42"/>
      <c r="AJ32" s="42"/>
      <c r="AK32" s="42"/>
      <c r="AL32" s="42"/>
      <c r="AM32" s="42"/>
      <c r="AN32" s="42"/>
      <c r="AO32" s="42"/>
      <c r="AP32" s="42"/>
    </row>
    <row r="33" spans="1:42">
      <c r="A33" s="42"/>
      <c r="B33" s="42"/>
      <c r="C33" s="42"/>
      <c r="D33" s="42"/>
      <c r="E33" s="42"/>
      <c r="F33" s="42"/>
      <c r="G33" s="42"/>
      <c r="H33" s="42"/>
      <c r="I33" s="42"/>
      <c r="J33" s="42"/>
      <c r="K33" s="42"/>
      <c r="L33" s="42"/>
      <c r="M33" s="42"/>
      <c r="AD33" s="42"/>
      <c r="AE33" s="42"/>
      <c r="AF33" s="42"/>
      <c r="AG33" s="42"/>
      <c r="AH33" s="42"/>
      <c r="AI33" s="42"/>
      <c r="AJ33" s="42"/>
      <c r="AK33" s="42"/>
      <c r="AL33" s="42"/>
      <c r="AM33" s="42"/>
      <c r="AN33" s="42"/>
      <c r="AO33" s="42"/>
      <c r="AP33" s="42"/>
    </row>
    <row r="34" spans="1:42">
      <c r="A34" s="42"/>
      <c r="B34" s="42"/>
      <c r="C34" s="42"/>
      <c r="D34" s="42"/>
      <c r="E34" s="42"/>
      <c r="F34" s="42"/>
      <c r="G34" s="42"/>
      <c r="H34" s="42"/>
      <c r="I34" s="42"/>
      <c r="J34" s="42"/>
      <c r="K34" s="42"/>
      <c r="L34" s="42"/>
      <c r="M34" s="42"/>
      <c r="O34" s="31" t="s">
        <v>333</v>
      </c>
      <c r="P34" s="42"/>
      <c r="Q34" s="42"/>
      <c r="R34" s="42"/>
      <c r="S34" s="42"/>
      <c r="T34" s="42"/>
      <c r="U34" s="42"/>
      <c r="V34" s="42"/>
      <c r="W34" s="42"/>
      <c r="AD34" s="42"/>
      <c r="AE34" s="42"/>
      <c r="AF34" s="42"/>
      <c r="AG34" s="42"/>
      <c r="AH34" s="42"/>
      <c r="AI34" s="42"/>
      <c r="AJ34" s="42"/>
      <c r="AK34" s="42"/>
      <c r="AL34" s="42"/>
      <c r="AM34" s="42"/>
      <c r="AN34" s="42"/>
      <c r="AO34" s="42"/>
      <c r="AP34" s="42"/>
    </row>
    <row r="35" spans="1:42">
      <c r="A35" s="42"/>
      <c r="B35" s="42"/>
      <c r="C35" s="42"/>
      <c r="D35" s="42"/>
      <c r="E35" s="42"/>
      <c r="F35" s="42"/>
      <c r="G35" s="42"/>
      <c r="H35" s="42"/>
      <c r="I35" s="42"/>
      <c r="J35" s="42"/>
      <c r="K35" s="42"/>
      <c r="L35" s="42"/>
      <c r="M35" s="42"/>
      <c r="O35" s="42"/>
      <c r="P35" s="42"/>
      <c r="Q35" s="42"/>
      <c r="R35" s="42"/>
      <c r="S35" s="42"/>
      <c r="T35" s="42"/>
      <c r="U35" s="42"/>
      <c r="V35" s="42"/>
      <c r="W35" s="42"/>
      <c r="AD35" s="42"/>
      <c r="AE35" s="42"/>
      <c r="AF35" s="42"/>
      <c r="AG35" s="42"/>
      <c r="AH35" s="42"/>
      <c r="AI35" s="42"/>
      <c r="AJ35" s="42"/>
      <c r="AK35" s="42"/>
      <c r="AL35" s="42"/>
      <c r="AM35" s="42"/>
      <c r="AN35" s="42"/>
      <c r="AO35" s="42"/>
      <c r="AP35" s="42"/>
    </row>
    <row r="36" spans="1:42">
      <c r="A36" s="42"/>
      <c r="B36" s="42"/>
      <c r="C36" s="42"/>
      <c r="D36" s="42"/>
      <c r="E36" s="42"/>
      <c r="F36" s="42"/>
      <c r="G36" s="42"/>
      <c r="H36" s="42"/>
      <c r="I36" s="42"/>
      <c r="J36" s="42"/>
      <c r="K36" s="42"/>
      <c r="L36" s="42"/>
      <c r="M36" s="42"/>
      <c r="O36" s="42"/>
      <c r="P36" s="42"/>
      <c r="Q36" s="42"/>
      <c r="R36" s="42"/>
      <c r="S36" s="42"/>
      <c r="T36" s="42"/>
      <c r="U36" s="42"/>
      <c r="V36" s="42"/>
      <c r="W36" s="42"/>
      <c r="AD36" s="42"/>
      <c r="AE36" s="42"/>
      <c r="AF36" s="42"/>
      <c r="AG36" s="42"/>
      <c r="AH36" s="42"/>
      <c r="AI36" s="42"/>
      <c r="AJ36" s="42"/>
      <c r="AK36" s="42"/>
      <c r="AL36" s="42"/>
      <c r="AM36" s="42"/>
      <c r="AN36" s="42"/>
      <c r="AO36" s="42"/>
      <c r="AP36" s="42"/>
    </row>
    <row r="37" spans="1:42">
      <c r="A37" s="42"/>
      <c r="B37" s="42"/>
      <c r="C37" s="42"/>
      <c r="D37" s="42"/>
      <c r="E37" s="42"/>
      <c r="F37" s="42"/>
      <c r="G37" s="42"/>
      <c r="H37" s="42"/>
      <c r="I37" s="42"/>
      <c r="J37" s="42"/>
      <c r="K37" s="42"/>
      <c r="L37" s="42"/>
      <c r="M37" s="42"/>
      <c r="O37" s="42"/>
      <c r="P37" s="42"/>
      <c r="Q37" s="42"/>
      <c r="R37" s="42"/>
      <c r="S37" s="42"/>
      <c r="T37" s="42"/>
      <c r="U37" s="42"/>
      <c r="V37" s="42"/>
      <c r="W37" s="42"/>
      <c r="AD37" s="42"/>
      <c r="AE37" s="42"/>
      <c r="AF37" s="42"/>
      <c r="AG37" s="42"/>
      <c r="AH37" s="42"/>
      <c r="AI37" s="42"/>
      <c r="AJ37" s="42"/>
      <c r="AK37" s="42"/>
      <c r="AL37" s="42"/>
      <c r="AM37" s="42"/>
      <c r="AN37" s="42"/>
      <c r="AO37" s="42"/>
      <c r="AP37" s="42"/>
    </row>
    <row r="38" spans="1:42">
      <c r="A38" s="42"/>
      <c r="B38" s="42"/>
      <c r="C38" s="42"/>
      <c r="D38" s="42"/>
      <c r="E38" s="42"/>
      <c r="F38" s="42"/>
      <c r="G38" s="42"/>
      <c r="H38" s="42"/>
      <c r="I38" s="42"/>
      <c r="J38" s="42"/>
      <c r="K38" s="42"/>
      <c r="L38" s="42"/>
      <c r="M38" s="42"/>
      <c r="O38" s="42"/>
      <c r="P38" s="42"/>
      <c r="Q38" s="42"/>
      <c r="R38" s="42"/>
      <c r="S38" s="42"/>
      <c r="T38" s="42"/>
      <c r="U38" s="42"/>
      <c r="V38" s="42"/>
      <c r="W38" s="42"/>
      <c r="AD38" s="42"/>
      <c r="AE38" s="42"/>
      <c r="AF38" s="42"/>
      <c r="AG38" s="42"/>
      <c r="AH38" s="42"/>
      <c r="AI38" s="42"/>
      <c r="AJ38" s="42"/>
      <c r="AK38" s="42"/>
      <c r="AL38" s="42"/>
      <c r="AM38" s="42"/>
      <c r="AN38" s="42"/>
      <c r="AO38" s="42"/>
      <c r="AP38" s="42"/>
    </row>
    <row r="39" spans="1:42">
      <c r="A39" s="42"/>
      <c r="B39" s="42"/>
      <c r="C39" s="42"/>
      <c r="D39" s="42"/>
      <c r="E39" s="42"/>
      <c r="F39" s="42"/>
      <c r="G39" s="42"/>
      <c r="H39" s="42"/>
      <c r="I39" s="42"/>
      <c r="J39" s="42"/>
      <c r="K39" s="42"/>
      <c r="L39" s="42"/>
      <c r="M39" s="42"/>
      <c r="O39" s="42"/>
      <c r="P39" s="42"/>
      <c r="Q39" s="42"/>
      <c r="R39" s="42"/>
      <c r="S39" s="42"/>
      <c r="T39" s="42"/>
      <c r="U39" s="42"/>
      <c r="V39" s="42"/>
      <c r="W39" s="42"/>
      <c r="AD39" s="42"/>
      <c r="AE39" s="42"/>
      <c r="AF39" s="42"/>
      <c r="AG39" s="42"/>
      <c r="AH39" s="42"/>
      <c r="AI39" s="42"/>
      <c r="AJ39" s="42"/>
      <c r="AK39" s="42"/>
      <c r="AL39" s="42"/>
      <c r="AM39" s="42"/>
      <c r="AN39" s="42"/>
      <c r="AO39" s="42"/>
      <c r="AP39" s="42"/>
    </row>
    <row r="40" spans="1:42">
      <c r="A40" s="42"/>
      <c r="B40" s="42"/>
      <c r="C40" s="42"/>
      <c r="D40" s="42"/>
      <c r="E40" s="42"/>
      <c r="F40" s="42"/>
      <c r="G40" s="42"/>
      <c r="H40" s="42"/>
      <c r="I40" s="42"/>
      <c r="J40" s="42"/>
      <c r="K40" s="42"/>
      <c r="L40" s="42"/>
      <c r="M40" s="42"/>
      <c r="O40" s="42"/>
      <c r="P40" s="42"/>
      <c r="Q40" s="42"/>
      <c r="R40" s="42"/>
      <c r="S40" s="42"/>
      <c r="T40" s="42"/>
      <c r="U40" s="42"/>
      <c r="V40" s="42"/>
      <c r="W40" s="42"/>
      <c r="AD40" s="42"/>
      <c r="AE40" s="42"/>
      <c r="AF40" s="42"/>
      <c r="AG40" s="42"/>
      <c r="AH40" s="42"/>
      <c r="AI40" s="42"/>
      <c r="AJ40" s="42"/>
      <c r="AK40" s="42"/>
      <c r="AL40" s="42"/>
      <c r="AM40" s="42"/>
      <c r="AN40" s="42"/>
      <c r="AO40" s="42"/>
      <c r="AP40" s="42"/>
    </row>
    <row r="41" spans="1:42">
      <c r="A41" s="42"/>
      <c r="B41" s="42"/>
      <c r="C41" s="42"/>
      <c r="D41" s="42"/>
      <c r="E41" s="42"/>
      <c r="F41" s="42"/>
      <c r="G41" s="42"/>
      <c r="H41" s="42"/>
      <c r="I41" s="42"/>
      <c r="J41" s="42"/>
      <c r="K41" s="42"/>
      <c r="L41" s="42"/>
      <c r="M41" s="42"/>
      <c r="O41" s="42"/>
      <c r="P41" s="42"/>
      <c r="Q41" s="42"/>
      <c r="R41" s="42"/>
      <c r="S41" s="42"/>
      <c r="T41" s="42"/>
      <c r="U41" s="42"/>
      <c r="V41" s="42"/>
      <c r="W41" s="42"/>
      <c r="AD41" s="42"/>
      <c r="AE41" s="42"/>
      <c r="AF41" s="42"/>
      <c r="AG41" s="42"/>
      <c r="AH41" s="42"/>
      <c r="AI41" s="42"/>
      <c r="AJ41" s="42"/>
      <c r="AK41" s="42"/>
      <c r="AL41" s="42"/>
      <c r="AM41" s="42"/>
      <c r="AN41" s="42"/>
      <c r="AO41" s="42"/>
      <c r="AP41" s="42"/>
    </row>
    <row r="42" spans="1:42">
      <c r="A42" s="42"/>
      <c r="B42" s="42"/>
      <c r="C42" s="42"/>
      <c r="D42" s="42"/>
      <c r="E42" s="42"/>
      <c r="F42" s="42"/>
      <c r="G42" s="42"/>
      <c r="H42" s="42"/>
      <c r="I42" s="42"/>
      <c r="J42" s="42"/>
      <c r="K42" s="42"/>
      <c r="L42" s="42"/>
      <c r="M42" s="42"/>
      <c r="O42" s="42"/>
      <c r="P42" s="42"/>
      <c r="Q42" s="42"/>
      <c r="R42" s="42"/>
      <c r="S42" s="42"/>
      <c r="T42" s="42"/>
      <c r="U42" s="42"/>
      <c r="V42" s="42"/>
      <c r="W42" s="42"/>
      <c r="AD42" s="42"/>
      <c r="AE42" s="42"/>
      <c r="AF42" s="42"/>
      <c r="AG42" s="42"/>
      <c r="AH42" s="42"/>
      <c r="AI42" s="42"/>
      <c r="AJ42" s="42"/>
      <c r="AK42" s="42"/>
      <c r="AL42" s="42"/>
      <c r="AM42" s="42"/>
      <c r="AN42" s="42"/>
      <c r="AO42" s="42"/>
      <c r="AP42" s="42"/>
    </row>
    <row r="43" spans="1:42">
      <c r="A43" s="42"/>
      <c r="B43" s="42"/>
      <c r="C43" s="42"/>
      <c r="D43" s="42"/>
      <c r="E43" s="42"/>
      <c r="F43" s="42"/>
      <c r="G43" s="42"/>
      <c r="H43" s="42"/>
      <c r="I43" s="42"/>
      <c r="J43" s="42"/>
      <c r="K43" s="42"/>
      <c r="L43" s="42"/>
      <c r="M43" s="42"/>
      <c r="O43" s="42"/>
      <c r="P43" s="42"/>
      <c r="Q43" s="42"/>
      <c r="R43" s="42"/>
      <c r="S43" s="42"/>
      <c r="T43" s="42"/>
      <c r="U43" s="42"/>
      <c r="V43" s="42"/>
      <c r="W43" s="42"/>
      <c r="AD43" s="42"/>
      <c r="AE43" s="42"/>
      <c r="AF43" s="42"/>
      <c r="AG43" s="42"/>
      <c r="AH43" s="42"/>
      <c r="AI43" s="42"/>
      <c r="AJ43" s="42"/>
      <c r="AK43" s="42"/>
      <c r="AL43" s="42"/>
      <c r="AM43" s="42"/>
      <c r="AN43" s="42"/>
      <c r="AO43" s="42"/>
      <c r="AP43" s="42"/>
    </row>
    <row r="44" spans="1:42">
      <c r="A44" s="42"/>
      <c r="B44" s="42"/>
      <c r="C44" s="42"/>
      <c r="D44" s="42"/>
      <c r="E44" s="42"/>
      <c r="F44" s="42"/>
      <c r="G44" s="42"/>
      <c r="H44" s="42"/>
      <c r="I44" s="42"/>
      <c r="J44" s="42"/>
      <c r="K44" s="42"/>
      <c r="L44" s="42"/>
      <c r="M44" s="42"/>
      <c r="O44" s="42"/>
      <c r="P44" s="42"/>
      <c r="Q44" s="42"/>
      <c r="R44" s="42"/>
      <c r="S44" s="42"/>
      <c r="T44" s="42"/>
      <c r="U44" s="42"/>
      <c r="V44" s="42"/>
      <c r="W44" s="42"/>
      <c r="AD44" s="42"/>
      <c r="AE44" s="42"/>
      <c r="AF44" s="42"/>
      <c r="AG44" s="42"/>
      <c r="AH44" s="42"/>
      <c r="AI44" s="42"/>
      <c r="AJ44" s="42"/>
      <c r="AK44" s="42"/>
      <c r="AL44" s="42"/>
      <c r="AM44" s="42"/>
      <c r="AN44" s="42"/>
      <c r="AO44" s="42"/>
      <c r="AP44" s="42"/>
    </row>
    <row r="45" spans="1:42">
      <c r="A45" s="42"/>
      <c r="B45" s="42"/>
      <c r="C45" s="42"/>
      <c r="D45" s="42"/>
      <c r="E45" s="42"/>
      <c r="F45" s="42"/>
      <c r="G45" s="42"/>
      <c r="H45" s="42"/>
      <c r="I45" s="42"/>
      <c r="J45" s="42"/>
      <c r="K45" s="42"/>
      <c r="L45" s="42"/>
      <c r="M45" s="42"/>
      <c r="O45" s="42"/>
      <c r="P45" s="42"/>
      <c r="Q45" s="42"/>
      <c r="R45" s="42"/>
      <c r="S45" s="42"/>
      <c r="T45" s="42"/>
      <c r="U45" s="42"/>
      <c r="V45" s="42"/>
      <c r="W45" s="42"/>
      <c r="AD45" s="42"/>
      <c r="AE45" s="42"/>
      <c r="AF45" s="42"/>
      <c r="AG45" s="42"/>
      <c r="AH45" s="42"/>
      <c r="AI45" s="42"/>
      <c r="AJ45" s="42"/>
      <c r="AK45" s="42"/>
      <c r="AL45" s="42"/>
      <c r="AM45" s="42"/>
      <c r="AN45" s="42"/>
      <c r="AO45" s="42"/>
      <c r="AP45" s="42"/>
    </row>
    <row r="46" spans="1:42">
      <c r="A46" s="42"/>
      <c r="B46" s="42"/>
      <c r="C46" s="42"/>
      <c r="D46" s="42"/>
      <c r="E46" s="42"/>
      <c r="F46" s="42"/>
      <c r="G46" s="42"/>
      <c r="H46" s="42"/>
      <c r="I46" s="42"/>
      <c r="J46" s="42"/>
      <c r="K46" s="42"/>
      <c r="L46" s="42"/>
      <c r="M46" s="42"/>
      <c r="O46" s="42"/>
      <c r="P46" s="42"/>
      <c r="Q46" s="42"/>
      <c r="R46" s="42"/>
      <c r="S46" s="42"/>
      <c r="T46" s="42"/>
      <c r="U46" s="42"/>
      <c r="V46" s="42"/>
      <c r="W46" s="42"/>
      <c r="AD46" s="42"/>
      <c r="AE46" s="42"/>
      <c r="AF46" s="42"/>
      <c r="AG46" s="42"/>
      <c r="AH46" s="42"/>
      <c r="AI46" s="42"/>
      <c r="AJ46" s="42"/>
      <c r="AK46" s="42"/>
      <c r="AL46" s="42"/>
      <c r="AM46" s="42"/>
      <c r="AN46" s="42"/>
      <c r="AO46" s="42"/>
      <c r="AP46" s="42"/>
    </row>
    <row r="47" spans="15:42">
      <c r="O47" s="42"/>
      <c r="P47" s="42"/>
      <c r="Q47" s="42"/>
      <c r="R47" s="42"/>
      <c r="S47" s="42"/>
      <c r="T47" s="42"/>
      <c r="U47" s="42"/>
      <c r="V47" s="42"/>
      <c r="W47" s="42"/>
      <c r="AD47" s="42"/>
      <c r="AE47" s="42"/>
      <c r="AF47" s="42"/>
      <c r="AG47" s="42"/>
      <c r="AH47" s="42"/>
      <c r="AI47" s="42"/>
      <c r="AJ47" s="42"/>
      <c r="AK47" s="42"/>
      <c r="AL47" s="42"/>
      <c r="AM47" s="42"/>
      <c r="AN47" s="42"/>
      <c r="AO47" s="42"/>
      <c r="AP47" s="42"/>
    </row>
    <row r="48" spans="15:42">
      <c r="O48" s="42"/>
      <c r="P48" s="42"/>
      <c r="Q48" s="42"/>
      <c r="R48" s="42"/>
      <c r="S48" s="42"/>
      <c r="T48" s="42"/>
      <c r="U48" s="42"/>
      <c r="V48" s="42"/>
      <c r="W48" s="42"/>
      <c r="AD48" s="42"/>
      <c r="AE48" s="42"/>
      <c r="AF48" s="42"/>
      <c r="AG48" s="42"/>
      <c r="AH48" s="42"/>
      <c r="AI48" s="42"/>
      <c r="AJ48" s="42"/>
      <c r="AK48" s="42"/>
      <c r="AL48" s="42"/>
      <c r="AM48" s="42"/>
      <c r="AN48" s="42"/>
      <c r="AO48" s="42"/>
      <c r="AP48" s="42"/>
    </row>
    <row r="49" spans="15:42">
      <c r="O49" s="42"/>
      <c r="P49" s="42"/>
      <c r="Q49" s="42"/>
      <c r="R49" s="42"/>
      <c r="S49" s="42"/>
      <c r="T49" s="42"/>
      <c r="U49" s="42"/>
      <c r="V49" s="42"/>
      <c r="W49" s="42"/>
      <c r="AD49" s="42"/>
      <c r="AE49" s="42"/>
      <c r="AF49" s="42"/>
      <c r="AG49" s="42"/>
      <c r="AH49" s="42"/>
      <c r="AI49" s="42"/>
      <c r="AJ49" s="42"/>
      <c r="AK49" s="42"/>
      <c r="AL49" s="42"/>
      <c r="AM49" s="42"/>
      <c r="AN49" s="42"/>
      <c r="AO49" s="42"/>
      <c r="AP49" s="42"/>
    </row>
    <row r="50" spans="15:42">
      <c r="O50" s="42"/>
      <c r="P50" s="42"/>
      <c r="Q50" s="42"/>
      <c r="R50" s="42"/>
      <c r="S50" s="42"/>
      <c r="T50" s="42"/>
      <c r="U50" s="42"/>
      <c r="V50" s="42"/>
      <c r="W50" s="42"/>
      <c r="AD50" s="42"/>
      <c r="AE50" s="42"/>
      <c r="AF50" s="42"/>
      <c r="AG50" s="42"/>
      <c r="AH50" s="42"/>
      <c r="AI50" s="42"/>
      <c r="AJ50" s="42"/>
      <c r="AK50" s="42"/>
      <c r="AL50" s="42"/>
      <c r="AM50" s="42"/>
      <c r="AN50" s="42"/>
      <c r="AO50" s="42"/>
      <c r="AP50" s="42"/>
    </row>
    <row r="51" spans="15:42">
      <c r="O51" s="42"/>
      <c r="P51" s="42"/>
      <c r="Q51" s="42"/>
      <c r="R51" s="42"/>
      <c r="S51" s="42"/>
      <c r="T51" s="42"/>
      <c r="U51" s="42"/>
      <c r="V51" s="42"/>
      <c r="W51" s="42"/>
      <c r="AD51" s="42"/>
      <c r="AE51" s="42"/>
      <c r="AF51" s="42"/>
      <c r="AG51" s="42"/>
      <c r="AH51" s="42"/>
      <c r="AI51" s="42"/>
      <c r="AJ51" s="42"/>
      <c r="AK51" s="42"/>
      <c r="AL51" s="42"/>
      <c r="AM51" s="42"/>
      <c r="AN51" s="42"/>
      <c r="AO51" s="42"/>
      <c r="AP51" s="42"/>
    </row>
    <row r="52" spans="15:23">
      <c r="O52" s="42"/>
      <c r="P52" s="42"/>
      <c r="Q52" s="42"/>
      <c r="R52" s="42"/>
      <c r="S52" s="42"/>
      <c r="T52" s="42"/>
      <c r="U52" s="42"/>
      <c r="V52" s="42"/>
      <c r="W52" s="42"/>
    </row>
    <row r="53" spans="15:23">
      <c r="O53" s="42"/>
      <c r="P53" s="42"/>
      <c r="Q53" s="42"/>
      <c r="R53" s="42"/>
      <c r="S53" s="42"/>
      <c r="T53" s="42"/>
      <c r="U53" s="42"/>
      <c r="V53" s="42"/>
      <c r="W53" s="42"/>
    </row>
    <row r="54" spans="15:23">
      <c r="O54" s="42"/>
      <c r="P54" s="42"/>
      <c r="Q54" s="42"/>
      <c r="R54" s="42"/>
      <c r="S54" s="42"/>
      <c r="T54" s="42"/>
      <c r="U54" s="42"/>
      <c r="V54" s="42"/>
      <c r="W54" s="42"/>
    </row>
    <row r="55" spans="15:23">
      <c r="O55" s="42"/>
      <c r="P55" s="42"/>
      <c r="Q55" s="42"/>
      <c r="R55" s="42"/>
      <c r="S55" s="42"/>
      <c r="T55" s="42"/>
      <c r="U55" s="42"/>
      <c r="V55" s="42"/>
      <c r="W55" s="42"/>
    </row>
    <row r="56" spans="15:23">
      <c r="O56" s="42"/>
      <c r="P56" s="42"/>
      <c r="Q56" s="42"/>
      <c r="R56" s="42"/>
      <c r="S56" s="42"/>
      <c r="T56" s="42"/>
      <c r="U56" s="42"/>
      <c r="V56" s="42"/>
      <c r="W56" s="42"/>
    </row>
    <row r="57" spans="15:23">
      <c r="O57" s="42"/>
      <c r="P57" s="42"/>
      <c r="Q57" s="42"/>
      <c r="R57" s="42"/>
      <c r="S57" s="42"/>
      <c r="T57" s="42"/>
      <c r="U57" s="42"/>
      <c r="V57" s="42"/>
      <c r="W57" s="42"/>
    </row>
    <row r="58" spans="15:23">
      <c r="O58" s="42"/>
      <c r="P58" s="42"/>
      <c r="Q58" s="42"/>
      <c r="R58" s="42"/>
      <c r="S58" s="42"/>
      <c r="T58" s="42"/>
      <c r="U58" s="42"/>
      <c r="V58" s="42"/>
      <c r="W58" s="42"/>
    </row>
    <row r="59" spans="15:23">
      <c r="O59" s="42"/>
      <c r="P59" s="42"/>
      <c r="Q59" s="42"/>
      <c r="R59" s="42"/>
      <c r="S59" s="42"/>
      <c r="T59" s="42"/>
      <c r="U59" s="42"/>
      <c r="V59" s="42"/>
      <c r="W59" s="42"/>
    </row>
    <row r="60" spans="15:23">
      <c r="O60" s="42"/>
      <c r="P60" s="42"/>
      <c r="Q60" s="42"/>
      <c r="R60" s="42"/>
      <c r="S60" s="42"/>
      <c r="T60" s="42"/>
      <c r="U60" s="42"/>
      <c r="V60" s="42"/>
      <c r="W60" s="42"/>
    </row>
    <row r="61" spans="1:33">
      <c r="A61" s="36"/>
      <c r="B61" s="36"/>
      <c r="C61" s="36"/>
      <c r="D61" s="37" t="s">
        <v>384</v>
      </c>
      <c r="E61" s="38"/>
      <c r="F61" s="38"/>
      <c r="G61" s="38"/>
      <c r="H61" s="38"/>
      <c r="I61" s="38"/>
      <c r="J61" s="36"/>
      <c r="K61" s="36"/>
      <c r="L61" s="36"/>
      <c r="M61" s="36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  <c r="AA61" s="44"/>
      <c r="AB61" s="44"/>
      <c r="AC61" s="44"/>
      <c r="AD61" s="44"/>
      <c r="AE61" s="44"/>
      <c r="AF61" s="44"/>
      <c r="AG61" s="44"/>
    </row>
    <row r="62" spans="1:33">
      <c r="A62" s="36"/>
      <c r="B62" s="36"/>
      <c r="C62" s="36"/>
      <c r="D62" s="38"/>
      <c r="E62" s="38"/>
      <c r="F62" s="38"/>
      <c r="G62" s="38"/>
      <c r="H62" s="38"/>
      <c r="I62" s="38"/>
      <c r="J62" s="36"/>
      <c r="K62" s="36"/>
      <c r="L62" s="36"/>
      <c r="M62" s="36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  <c r="AA62" s="44"/>
      <c r="AB62" s="44"/>
      <c r="AC62" s="44"/>
      <c r="AD62" s="44"/>
      <c r="AE62" s="44"/>
      <c r="AF62" s="44"/>
      <c r="AG62" s="44"/>
    </row>
    <row r="64" spans="1:13">
      <c r="A64" s="31" t="s">
        <v>333</v>
      </c>
      <c r="B64" s="42"/>
      <c r="C64" s="42"/>
      <c r="D64" s="42"/>
      <c r="E64" s="42"/>
      <c r="F64" s="42"/>
      <c r="G64" s="42"/>
      <c r="H64" s="42"/>
      <c r="I64" s="42"/>
      <c r="J64" s="42"/>
      <c r="K64" s="42"/>
      <c r="L64" s="42"/>
      <c r="M64" s="42"/>
    </row>
    <row r="65" spans="1:13">
      <c r="A65" s="42"/>
      <c r="B65" s="42"/>
      <c r="C65" s="42"/>
      <c r="D65" s="42"/>
      <c r="E65" s="42"/>
      <c r="F65" s="42"/>
      <c r="G65" s="42"/>
      <c r="H65" s="42"/>
      <c r="I65" s="42"/>
      <c r="J65" s="42"/>
      <c r="K65" s="42"/>
      <c r="L65" s="42"/>
      <c r="M65" s="42"/>
    </row>
    <row r="66" spans="1:13">
      <c r="A66" s="42"/>
      <c r="B66" s="42"/>
      <c r="C66" s="42"/>
      <c r="D66" s="42"/>
      <c r="E66" s="42"/>
      <c r="F66" s="42"/>
      <c r="G66" s="42"/>
      <c r="H66" s="42"/>
      <c r="I66" s="42"/>
      <c r="J66" s="42"/>
      <c r="K66" s="42"/>
      <c r="L66" s="42"/>
      <c r="M66" s="42"/>
    </row>
    <row r="67" spans="1:13">
      <c r="A67" s="42"/>
      <c r="B67" s="42"/>
      <c r="C67" s="42"/>
      <c r="D67" s="42"/>
      <c r="E67" s="42"/>
      <c r="F67" s="42"/>
      <c r="G67" s="42"/>
      <c r="H67" s="42"/>
      <c r="I67" s="42"/>
      <c r="J67" s="42"/>
      <c r="K67" s="42"/>
      <c r="L67" s="42"/>
      <c r="M67" s="42"/>
    </row>
    <row r="68" spans="1:13">
      <c r="A68" s="42"/>
      <c r="B68" s="42"/>
      <c r="C68" s="42"/>
      <c r="D68" s="42"/>
      <c r="E68" s="42"/>
      <c r="F68" s="42"/>
      <c r="G68" s="42"/>
      <c r="H68" s="42"/>
      <c r="I68" s="42"/>
      <c r="J68" s="42"/>
      <c r="K68" s="42"/>
      <c r="L68" s="42"/>
      <c r="M68" s="42"/>
    </row>
    <row r="69" spans="1:13">
      <c r="A69" s="42"/>
      <c r="B69" s="42"/>
      <c r="C69" s="42"/>
      <c r="D69" s="42"/>
      <c r="E69" s="42"/>
      <c r="F69" s="42"/>
      <c r="G69" s="42"/>
      <c r="H69" s="42"/>
      <c r="I69" s="42"/>
      <c r="J69" s="42"/>
      <c r="K69" s="42"/>
      <c r="L69" s="42"/>
      <c r="M69" s="42"/>
    </row>
    <row r="70" spans="1:13">
      <c r="A70" s="42"/>
      <c r="B70" s="42"/>
      <c r="C70" s="42"/>
      <c r="D70" s="42"/>
      <c r="E70" s="42"/>
      <c r="F70" s="42"/>
      <c r="G70" s="42"/>
      <c r="H70" s="42"/>
      <c r="I70" s="42"/>
      <c r="J70" s="42"/>
      <c r="K70" s="42"/>
      <c r="L70" s="42"/>
      <c r="M70" s="42"/>
    </row>
    <row r="71" spans="1:13">
      <c r="A71" s="42"/>
      <c r="B71" s="42"/>
      <c r="C71" s="42"/>
      <c r="D71" s="42"/>
      <c r="E71" s="42"/>
      <c r="F71" s="42"/>
      <c r="G71" s="42"/>
      <c r="H71" s="42"/>
      <c r="I71" s="42"/>
      <c r="J71" s="42"/>
      <c r="K71" s="42"/>
      <c r="L71" s="42"/>
      <c r="M71" s="42"/>
    </row>
    <row r="72" spans="1:13">
      <c r="A72" s="42"/>
      <c r="B72" s="42"/>
      <c r="C72" s="42"/>
      <c r="D72" s="42"/>
      <c r="E72" s="42"/>
      <c r="F72" s="42"/>
      <c r="G72" s="42"/>
      <c r="H72" s="42"/>
      <c r="I72" s="42"/>
      <c r="J72" s="42"/>
      <c r="K72" s="42"/>
      <c r="L72" s="42"/>
      <c r="M72" s="42"/>
    </row>
    <row r="73" spans="1:13">
      <c r="A73" s="42"/>
      <c r="B73" s="42"/>
      <c r="C73" s="42"/>
      <c r="D73" s="42"/>
      <c r="E73" s="42"/>
      <c r="F73" s="42"/>
      <c r="G73" s="42"/>
      <c r="H73" s="42"/>
      <c r="I73" s="42"/>
      <c r="J73" s="42"/>
      <c r="K73" s="42"/>
      <c r="L73" s="42"/>
      <c r="M73" s="42"/>
    </row>
    <row r="74" spans="1:13">
      <c r="A74" s="42"/>
      <c r="B74" s="42"/>
      <c r="C74" s="42"/>
      <c r="D74" s="42"/>
      <c r="E74" s="42"/>
      <c r="F74" s="42"/>
      <c r="G74" s="42"/>
      <c r="H74" s="42"/>
      <c r="I74" s="42"/>
      <c r="J74" s="42"/>
      <c r="K74" s="42"/>
      <c r="L74" s="42"/>
      <c r="M74" s="42"/>
    </row>
    <row r="75" spans="1:13">
      <c r="A75" s="42"/>
      <c r="B75" s="42"/>
      <c r="C75" s="42"/>
      <c r="D75" s="42"/>
      <c r="E75" s="42"/>
      <c r="F75" s="42"/>
      <c r="G75" s="42"/>
      <c r="H75" s="42"/>
      <c r="I75" s="42"/>
      <c r="J75" s="42"/>
      <c r="K75" s="42"/>
      <c r="L75" s="42"/>
      <c r="M75" s="42"/>
    </row>
    <row r="76" spans="1:13">
      <c r="A76" s="42"/>
      <c r="B76" s="42"/>
      <c r="C76" s="42"/>
      <c r="D76" s="42"/>
      <c r="E76" s="42"/>
      <c r="F76" s="42"/>
      <c r="G76" s="42"/>
      <c r="H76" s="42"/>
      <c r="I76" s="42"/>
      <c r="J76" s="42"/>
      <c r="K76" s="42"/>
      <c r="L76" s="42"/>
      <c r="M76" s="42"/>
    </row>
    <row r="77" spans="1:13">
      <c r="A77" s="42"/>
      <c r="B77" s="42"/>
      <c r="C77" s="42"/>
      <c r="D77" s="42"/>
      <c r="E77" s="42"/>
      <c r="F77" s="42"/>
      <c r="G77" s="42"/>
      <c r="H77" s="42"/>
      <c r="I77" s="42"/>
      <c r="J77" s="42"/>
      <c r="K77" s="42"/>
      <c r="L77" s="42"/>
      <c r="M77" s="42"/>
    </row>
    <row r="78" spans="1:13">
      <c r="A78" s="42"/>
      <c r="B78" s="42"/>
      <c r="C78" s="42"/>
      <c r="D78" s="42"/>
      <c r="E78" s="42"/>
      <c r="F78" s="42"/>
      <c r="G78" s="42"/>
      <c r="H78" s="42"/>
      <c r="I78" s="42"/>
      <c r="J78" s="42"/>
      <c r="K78" s="42"/>
      <c r="L78" s="42"/>
      <c r="M78" s="42"/>
    </row>
    <row r="79" spans="1:13">
      <c r="A79" s="42"/>
      <c r="B79" s="42"/>
      <c r="C79" s="42"/>
      <c r="D79" s="42"/>
      <c r="E79" s="42"/>
      <c r="F79" s="42"/>
      <c r="G79" s="42"/>
      <c r="H79" s="42"/>
      <c r="I79" s="42"/>
      <c r="J79" s="42"/>
      <c r="K79" s="42"/>
      <c r="L79" s="42"/>
      <c r="M79" s="42"/>
    </row>
    <row r="80" spans="1:13">
      <c r="A80" s="42"/>
      <c r="B80" s="42"/>
      <c r="C80" s="42"/>
      <c r="D80" s="42"/>
      <c r="E80" s="42"/>
      <c r="F80" s="42"/>
      <c r="G80" s="42"/>
      <c r="H80" s="42"/>
      <c r="I80" s="42"/>
      <c r="J80" s="42"/>
      <c r="K80" s="42"/>
      <c r="L80" s="42"/>
      <c r="M80" s="42"/>
    </row>
    <row r="81" spans="1:13">
      <c r="A81" s="42"/>
      <c r="B81" s="42"/>
      <c r="C81" s="42"/>
      <c r="D81" s="42"/>
      <c r="E81" s="42"/>
      <c r="F81" s="42"/>
      <c r="G81" s="42"/>
      <c r="H81" s="42"/>
      <c r="I81" s="42"/>
      <c r="J81" s="42"/>
      <c r="K81" s="42"/>
      <c r="L81" s="42"/>
      <c r="M81" s="42"/>
    </row>
    <row r="82" spans="1:13">
      <c r="A82" s="42"/>
      <c r="B82" s="42"/>
      <c r="C82" s="42"/>
      <c r="D82" s="42"/>
      <c r="E82" s="42"/>
      <c r="F82" s="42"/>
      <c r="G82" s="42"/>
      <c r="H82" s="42"/>
      <c r="I82" s="42"/>
      <c r="J82" s="42"/>
      <c r="K82" s="42"/>
      <c r="L82" s="42"/>
      <c r="M82" s="42"/>
    </row>
    <row r="89" customFormat="1" spans="1:14">
      <c r="A89" s="36"/>
      <c r="B89" s="36"/>
      <c r="C89" s="36"/>
      <c r="D89" s="37" t="s">
        <v>370</v>
      </c>
      <c r="E89" s="38"/>
      <c r="F89" s="38"/>
      <c r="G89" s="38"/>
      <c r="H89" s="38"/>
      <c r="I89" s="38"/>
      <c r="J89" s="36"/>
      <c r="K89" s="36"/>
      <c r="L89" s="36"/>
      <c r="M89" s="36"/>
      <c r="N89" s="44"/>
    </row>
    <row r="90" customFormat="1" spans="1:14">
      <c r="A90" s="36"/>
      <c r="B90" s="36"/>
      <c r="C90" s="36"/>
      <c r="D90" s="38"/>
      <c r="E90" s="38"/>
      <c r="F90" s="38"/>
      <c r="G90" s="38"/>
      <c r="H90" s="38"/>
      <c r="I90" s="38"/>
      <c r="J90" s="36"/>
      <c r="K90" s="36"/>
      <c r="L90" s="36"/>
      <c r="M90" s="36"/>
      <c r="N90" s="44"/>
    </row>
    <row r="91" spans="5:15">
      <c r="E91" s="1"/>
      <c r="O91" s="52"/>
    </row>
    <row r="92" spans="1:15">
      <c r="A92" s="31" t="s">
        <v>333</v>
      </c>
      <c r="B92" s="42"/>
      <c r="C92" s="42"/>
      <c r="D92" s="42"/>
      <c r="E92" s="42"/>
      <c r="F92" s="42"/>
      <c r="G92" s="42"/>
      <c r="H92" s="42"/>
      <c r="I92" s="42"/>
      <c r="J92" s="42"/>
      <c r="K92" s="42"/>
      <c r="L92" s="42"/>
      <c r="M92" s="42"/>
      <c r="N92" s="42"/>
      <c r="O92" s="42"/>
    </row>
    <row r="93" spans="1:15">
      <c r="A93" s="42"/>
      <c r="B93" s="42"/>
      <c r="C93" s="42"/>
      <c r="D93" s="42"/>
      <c r="E93" s="42"/>
      <c r="F93" s="42"/>
      <c r="G93" s="42"/>
      <c r="H93" s="42"/>
      <c r="I93" s="42"/>
      <c r="J93" s="42"/>
      <c r="K93" s="42"/>
      <c r="L93" s="42"/>
      <c r="M93" s="42"/>
      <c r="N93" s="42"/>
      <c r="O93" s="42"/>
    </row>
    <row r="94" spans="1:15">
      <c r="A94" s="42"/>
      <c r="B94" s="42"/>
      <c r="C94" s="42"/>
      <c r="D94" s="42"/>
      <c r="E94" s="42"/>
      <c r="F94" s="42"/>
      <c r="G94" s="42"/>
      <c r="H94" s="42"/>
      <c r="I94" s="42"/>
      <c r="J94" s="42"/>
      <c r="K94" s="42"/>
      <c r="L94" s="42"/>
      <c r="M94" s="42"/>
      <c r="N94" s="42"/>
      <c r="O94" s="42"/>
    </row>
    <row r="95" spans="1:15">
      <c r="A95" s="42"/>
      <c r="B95" s="42"/>
      <c r="C95" s="42"/>
      <c r="D95" s="42"/>
      <c r="E95" s="42"/>
      <c r="F95" s="42"/>
      <c r="G95" s="42"/>
      <c r="H95" s="42"/>
      <c r="I95" s="42"/>
      <c r="J95" s="42"/>
      <c r="K95" s="42"/>
      <c r="L95" s="42"/>
      <c r="M95" s="42"/>
      <c r="N95" s="42"/>
      <c r="O95" s="42"/>
    </row>
    <row r="96" spans="1:15">
      <c r="A96" s="42"/>
      <c r="B96" s="42"/>
      <c r="C96" s="42"/>
      <c r="D96" s="42"/>
      <c r="E96" s="42"/>
      <c r="F96" s="42"/>
      <c r="G96" s="42"/>
      <c r="H96" s="42"/>
      <c r="I96" s="42"/>
      <c r="J96" s="42"/>
      <c r="K96" s="42"/>
      <c r="L96" s="42"/>
      <c r="M96" s="42"/>
      <c r="N96" s="42"/>
      <c r="O96" s="42"/>
    </row>
    <row r="97" spans="1:15">
      <c r="A97" s="42"/>
      <c r="B97" s="42"/>
      <c r="C97" s="42"/>
      <c r="D97" s="42"/>
      <c r="E97" s="42"/>
      <c r="F97" s="42"/>
      <c r="G97" s="42"/>
      <c r="H97" s="42"/>
      <c r="I97" s="42"/>
      <c r="J97" s="42"/>
      <c r="K97" s="42"/>
      <c r="L97" s="42"/>
      <c r="M97" s="42"/>
      <c r="N97" s="42"/>
      <c r="O97" s="42"/>
    </row>
    <row r="98" spans="1:15">
      <c r="A98" s="42"/>
      <c r="B98" s="42"/>
      <c r="C98" s="42"/>
      <c r="D98" s="42"/>
      <c r="E98" s="42"/>
      <c r="F98" s="42"/>
      <c r="G98" s="42"/>
      <c r="H98" s="42"/>
      <c r="I98" s="42"/>
      <c r="J98" s="42"/>
      <c r="K98" s="42"/>
      <c r="L98" s="42"/>
      <c r="M98" s="42"/>
      <c r="N98" s="42"/>
      <c r="O98" s="42"/>
    </row>
    <row r="99" spans="1:15">
      <c r="A99" s="42"/>
      <c r="B99" s="42"/>
      <c r="C99" s="42"/>
      <c r="D99" s="42"/>
      <c r="E99" s="42"/>
      <c r="F99" s="42"/>
      <c r="G99" s="42"/>
      <c r="H99" s="42"/>
      <c r="I99" s="42"/>
      <c r="J99" s="42"/>
      <c r="K99" s="42"/>
      <c r="L99" s="42"/>
      <c r="M99" s="42"/>
      <c r="N99" s="42"/>
      <c r="O99" s="42"/>
    </row>
    <row r="100" spans="1:15">
      <c r="A100" s="42"/>
      <c r="B100" s="42"/>
      <c r="C100" s="42"/>
      <c r="D100" s="42"/>
      <c r="E100" s="42"/>
      <c r="F100" s="42"/>
      <c r="G100" s="42"/>
      <c r="H100" s="42"/>
      <c r="I100" s="42"/>
      <c r="J100" s="42"/>
      <c r="K100" s="42"/>
      <c r="L100" s="42"/>
      <c r="M100" s="42"/>
      <c r="N100" s="42"/>
      <c r="O100" s="42"/>
    </row>
    <row r="101" spans="1:15">
      <c r="A101" s="42"/>
      <c r="B101" s="42"/>
      <c r="C101" s="42"/>
      <c r="D101" s="42"/>
      <c r="E101" s="42"/>
      <c r="F101" s="42"/>
      <c r="G101" s="42"/>
      <c r="H101" s="42"/>
      <c r="I101" s="42"/>
      <c r="J101" s="42"/>
      <c r="K101" s="42"/>
      <c r="L101" s="42"/>
      <c r="M101" s="42"/>
      <c r="N101" s="42"/>
      <c r="O101" s="42"/>
    </row>
    <row r="102" spans="1:15">
      <c r="A102" s="42"/>
      <c r="B102" s="42"/>
      <c r="C102" s="42"/>
      <c r="D102" s="42"/>
      <c r="E102" s="42"/>
      <c r="F102" s="42"/>
      <c r="G102" s="42"/>
      <c r="H102" s="42"/>
      <c r="I102" s="42"/>
      <c r="J102" s="42"/>
      <c r="K102" s="42"/>
      <c r="L102" s="42"/>
      <c r="M102" s="42"/>
      <c r="N102" s="42"/>
      <c r="O102" s="42"/>
    </row>
    <row r="103" spans="1:15">
      <c r="A103" s="42"/>
      <c r="B103" s="42"/>
      <c r="C103" s="42"/>
      <c r="D103" s="42"/>
      <c r="E103" s="42"/>
      <c r="F103" s="42"/>
      <c r="G103" s="42"/>
      <c r="H103" s="42"/>
      <c r="I103" s="42"/>
      <c r="J103" s="42"/>
      <c r="K103" s="42"/>
      <c r="L103" s="42"/>
      <c r="M103" s="42"/>
      <c r="N103" s="42"/>
      <c r="O103" s="42"/>
    </row>
    <row r="104" spans="1:15">
      <c r="A104" s="42"/>
      <c r="B104" s="42"/>
      <c r="C104" s="42"/>
      <c r="D104" s="42"/>
      <c r="E104" s="42"/>
      <c r="F104" s="42"/>
      <c r="G104" s="42"/>
      <c r="H104" s="42"/>
      <c r="I104" s="42"/>
      <c r="J104" s="42"/>
      <c r="K104" s="42"/>
      <c r="L104" s="42"/>
      <c r="M104" s="42"/>
      <c r="N104" s="42"/>
      <c r="O104" s="42"/>
    </row>
    <row r="105" spans="1:15">
      <c r="A105" s="42"/>
      <c r="B105" s="42"/>
      <c r="C105" s="42"/>
      <c r="D105" s="42"/>
      <c r="E105" s="42"/>
      <c r="F105" s="42"/>
      <c r="G105" s="42"/>
      <c r="H105" s="42"/>
      <c r="I105" s="42"/>
      <c r="J105" s="42"/>
      <c r="K105" s="42"/>
      <c r="L105" s="42"/>
      <c r="M105" s="42"/>
      <c r="N105" s="42"/>
      <c r="O105" s="42"/>
    </row>
    <row r="106" spans="1:15">
      <c r="A106" s="42"/>
      <c r="B106" s="42"/>
      <c r="C106" s="42"/>
      <c r="D106" s="42"/>
      <c r="E106" s="42"/>
      <c r="F106" s="42"/>
      <c r="G106" s="42"/>
      <c r="H106" s="42"/>
      <c r="I106" s="42"/>
      <c r="J106" s="42"/>
      <c r="K106" s="42"/>
      <c r="L106" s="42"/>
      <c r="M106" s="42"/>
      <c r="N106" s="42"/>
      <c r="O106" s="42"/>
    </row>
    <row r="107" spans="1:15">
      <c r="A107" s="42"/>
      <c r="B107" s="42"/>
      <c r="C107" s="42"/>
      <c r="D107" s="42"/>
      <c r="E107" s="42"/>
      <c r="F107" s="42"/>
      <c r="G107" s="42"/>
      <c r="H107" s="42"/>
      <c r="I107" s="42"/>
      <c r="J107" s="42"/>
      <c r="K107" s="42"/>
      <c r="L107" s="42"/>
      <c r="M107" s="42"/>
      <c r="N107" s="42"/>
      <c r="O107" s="42"/>
    </row>
    <row r="108" spans="1:15">
      <c r="A108" s="42"/>
      <c r="B108" s="42"/>
      <c r="C108" s="42"/>
      <c r="D108" s="42"/>
      <c r="E108" s="42"/>
      <c r="F108" s="42"/>
      <c r="G108" s="42"/>
      <c r="H108" s="42"/>
      <c r="I108" s="42"/>
      <c r="J108" s="42"/>
      <c r="K108" s="42"/>
      <c r="L108" s="42"/>
      <c r="M108" s="42"/>
      <c r="N108" s="42"/>
      <c r="O108" s="42"/>
    </row>
    <row r="109" spans="1:15">
      <c r="A109" s="42"/>
      <c r="B109" s="42"/>
      <c r="C109" s="42"/>
      <c r="D109" s="42"/>
      <c r="E109" s="42"/>
      <c r="F109" s="42"/>
      <c r="G109" s="42"/>
      <c r="H109" s="42"/>
      <c r="I109" s="42"/>
      <c r="J109" s="42"/>
      <c r="K109" s="42"/>
      <c r="L109" s="42"/>
      <c r="M109" s="42"/>
      <c r="N109" s="42"/>
      <c r="O109" s="42"/>
    </row>
    <row r="110" spans="1:15">
      <c r="A110" s="42"/>
      <c r="B110" s="42"/>
      <c r="C110" s="42"/>
      <c r="D110" s="42"/>
      <c r="E110" s="42"/>
      <c r="F110" s="42"/>
      <c r="G110" s="42"/>
      <c r="H110" s="42"/>
      <c r="I110" s="42"/>
      <c r="J110" s="42"/>
      <c r="K110" s="42"/>
      <c r="L110" s="42"/>
      <c r="M110" s="42"/>
      <c r="N110" s="42"/>
      <c r="O110" s="42"/>
    </row>
    <row r="111" spans="1:15">
      <c r="A111" s="42"/>
      <c r="B111" s="42"/>
      <c r="C111" s="42"/>
      <c r="D111" s="42"/>
      <c r="E111" s="42"/>
      <c r="F111" s="42"/>
      <c r="G111" s="42"/>
      <c r="H111" s="42"/>
      <c r="I111" s="42"/>
      <c r="J111" s="42"/>
      <c r="K111" s="42"/>
      <c r="L111" s="42"/>
      <c r="M111" s="42"/>
      <c r="N111" s="42"/>
      <c r="O111" s="42"/>
    </row>
    <row r="112" spans="1:15">
      <c r="A112" s="42"/>
      <c r="B112" s="42"/>
      <c r="C112" s="42"/>
      <c r="D112" s="42"/>
      <c r="E112" s="42"/>
      <c r="F112" s="42"/>
      <c r="G112" s="42"/>
      <c r="H112" s="42"/>
      <c r="I112" s="42"/>
      <c r="J112" s="42"/>
      <c r="K112" s="42"/>
      <c r="L112" s="42"/>
      <c r="M112" s="42"/>
      <c r="N112" s="42"/>
      <c r="O112" s="42"/>
    </row>
    <row r="113" spans="1:15">
      <c r="A113" s="42"/>
      <c r="B113" s="42"/>
      <c r="C113" s="42"/>
      <c r="D113" s="42"/>
      <c r="E113" s="42"/>
      <c r="F113" s="42"/>
      <c r="G113" s="42"/>
      <c r="H113" s="42"/>
      <c r="I113" s="42"/>
      <c r="J113" s="42"/>
      <c r="K113" s="42"/>
      <c r="L113" s="42"/>
      <c r="M113" s="42"/>
      <c r="N113" s="42"/>
      <c r="O113" s="42"/>
    </row>
    <row r="114" spans="1:15">
      <c r="A114" s="42"/>
      <c r="B114" s="42"/>
      <c r="C114" s="42"/>
      <c r="D114" s="42"/>
      <c r="E114" s="42"/>
      <c r="F114" s="42"/>
      <c r="G114" s="42"/>
      <c r="H114" s="42"/>
      <c r="I114" s="42"/>
      <c r="J114" s="42"/>
      <c r="K114" s="42"/>
      <c r="L114" s="42"/>
      <c r="M114" s="42"/>
      <c r="N114" s="42"/>
      <c r="O114" s="42"/>
    </row>
    <row r="115" spans="1:15">
      <c r="A115" s="42"/>
      <c r="B115" s="42"/>
      <c r="C115" s="42"/>
      <c r="D115" s="42"/>
      <c r="E115" s="42"/>
      <c r="F115" s="42"/>
      <c r="G115" s="42"/>
      <c r="H115" s="42"/>
      <c r="I115" s="42"/>
      <c r="J115" s="42"/>
      <c r="K115" s="42"/>
      <c r="L115" s="42"/>
      <c r="M115" s="42"/>
      <c r="N115" s="42"/>
      <c r="O115" s="42"/>
    </row>
    <row r="116" spans="1:15">
      <c r="A116" s="42"/>
      <c r="B116" s="42"/>
      <c r="C116" s="42"/>
      <c r="D116" s="42"/>
      <c r="E116" s="42"/>
      <c r="F116" s="42"/>
      <c r="G116" s="42"/>
      <c r="H116" s="42"/>
      <c r="I116" s="42"/>
      <c r="J116" s="42"/>
      <c r="K116" s="42"/>
      <c r="L116" s="42"/>
      <c r="M116" s="42"/>
      <c r="N116" s="42"/>
      <c r="O116" s="42"/>
    </row>
    <row r="117" spans="1:15">
      <c r="A117" s="42"/>
      <c r="B117" s="42"/>
      <c r="C117" s="42"/>
      <c r="D117" s="42"/>
      <c r="E117" s="42"/>
      <c r="F117" s="42"/>
      <c r="G117" s="42"/>
      <c r="H117" s="42"/>
      <c r="I117" s="42"/>
      <c r="J117" s="42"/>
      <c r="K117" s="42"/>
      <c r="L117" s="42"/>
      <c r="M117" s="42"/>
      <c r="N117" s="42"/>
      <c r="O117" s="42"/>
    </row>
    <row r="118" spans="1:15">
      <c r="A118" s="42"/>
      <c r="B118" s="42"/>
      <c r="C118" s="42"/>
      <c r="D118" s="42"/>
      <c r="E118" s="42"/>
      <c r="F118" s="42"/>
      <c r="G118" s="42"/>
      <c r="H118" s="42"/>
      <c r="I118" s="42"/>
      <c r="J118" s="42"/>
      <c r="K118" s="42"/>
      <c r="L118" s="42"/>
      <c r="M118" s="42"/>
      <c r="N118" s="42"/>
      <c r="O118" s="42"/>
    </row>
  </sheetData>
  <mergeCells count="1">
    <mergeCell ref="AD3:AM3"/>
  </mergeCells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69"/>
  <sheetViews>
    <sheetView zoomScale="55" zoomScaleNormal="55" topLeftCell="A45" workbookViewId="0">
      <selection activeCell="A26" sqref="A26"/>
    </sheetView>
  </sheetViews>
  <sheetFormatPr defaultColWidth="8.75454545454545" defaultRowHeight="14"/>
  <cols>
    <col min="2" max="2" width="12.8181818181818"/>
    <col min="4" max="6" width="10.6272727272727" style="1" customWidth="1"/>
    <col min="7" max="9" width="12.6272727272727" style="1" customWidth="1"/>
    <col min="13" max="13" width="13.6818181818182" customWidth="1"/>
  </cols>
  <sheetData>
    <row r="1" s="48" customFormat="1" ht="29.5" spans="1:10">
      <c r="A1" s="49" t="s">
        <v>337</v>
      </c>
      <c r="B1" s="49" t="s">
        <v>336</v>
      </c>
      <c r="C1" s="49" t="s">
        <v>338</v>
      </c>
      <c r="D1" s="49" t="s">
        <v>387</v>
      </c>
      <c r="E1" s="49" t="s">
        <v>388</v>
      </c>
      <c r="F1" s="50" t="s">
        <v>389</v>
      </c>
      <c r="G1" s="49" t="s">
        <v>390</v>
      </c>
      <c r="H1" s="49" t="s">
        <v>391</v>
      </c>
      <c r="I1" s="49" t="s">
        <v>392</v>
      </c>
      <c r="J1" s="12" t="s">
        <v>428</v>
      </c>
    </row>
    <row r="2" ht="14.75" spans="1:14">
      <c r="A2" s="1">
        <f>VLOOKUP(B2,文献质量评价!$A$1:$L$40,2,0)</f>
        <v>19</v>
      </c>
      <c r="B2" s="10" t="s">
        <v>69</v>
      </c>
      <c r="C2" s="27">
        <f>VLOOKUP(B2,文献质量评价!$A$1:$L$40,3,0)</f>
        <v>2011</v>
      </c>
      <c r="D2" s="1">
        <v>54</v>
      </c>
      <c r="E2" s="1">
        <v>52</v>
      </c>
      <c r="F2" s="1">
        <v>15</v>
      </c>
      <c r="G2" s="1">
        <v>16.4</v>
      </c>
      <c r="H2" s="1">
        <v>16.1</v>
      </c>
      <c r="I2" s="1">
        <v>11.3</v>
      </c>
      <c r="J2" t="s">
        <v>356</v>
      </c>
      <c r="K2" t="str">
        <f t="shared" ref="K2:K7" si="0">IF(F2&gt;H2,"预警","")</f>
        <v/>
      </c>
      <c r="L2" t="str">
        <f t="shared" ref="L2:L7" si="1">IF(F2&gt;H2*1.1,"超10%","")</f>
        <v/>
      </c>
      <c r="M2" s="58"/>
      <c r="N2" t="str">
        <f>VLOOKUP(B2,文献质量评价!$A$1:$L$40,12,0)</f>
        <v>Child</v>
      </c>
    </row>
    <row r="3" spans="1:14">
      <c r="A3" s="1">
        <f>VLOOKUP(B3,文献质量评价!$A$1:$L$40,2,0)</f>
        <v>41</v>
      </c>
      <c r="B3" s="10" t="s">
        <v>113</v>
      </c>
      <c r="C3" s="27">
        <f>VLOOKUP(B3,文献质量评价!$A$1:$L$40,3,0)</f>
        <v>2015</v>
      </c>
      <c r="D3" s="1">
        <v>20</v>
      </c>
      <c r="E3" s="1">
        <v>20</v>
      </c>
      <c r="F3" s="1">
        <v>8.39</v>
      </c>
      <c r="G3" s="1">
        <v>2.29</v>
      </c>
      <c r="H3" s="1">
        <v>12.36</v>
      </c>
      <c r="I3" s="1">
        <v>2.77</v>
      </c>
      <c r="J3" t="s">
        <v>356</v>
      </c>
      <c r="K3" t="str">
        <f t="shared" si="0"/>
        <v/>
      </c>
      <c r="L3" t="str">
        <f t="shared" si="1"/>
        <v/>
      </c>
      <c r="M3" s="58"/>
      <c r="N3" t="str">
        <f>VLOOKUP(B3,文献质量评价!$A$1:$L$40,12,0)</f>
        <v>Child</v>
      </c>
    </row>
    <row r="4" spans="1:14">
      <c r="A4" s="1">
        <f>VLOOKUP(B4,文献质量评价!$A$1:$L$40,2,0)</f>
        <v>24</v>
      </c>
      <c r="B4" s="32" t="s">
        <v>240</v>
      </c>
      <c r="C4" s="27">
        <f>VLOOKUP(B4,文献质量评价!$A$1:$L$40,3,0)</f>
        <v>2011</v>
      </c>
      <c r="D4" s="1">
        <v>30</v>
      </c>
      <c r="E4" s="1">
        <v>30</v>
      </c>
      <c r="F4" s="1">
        <v>2.54</v>
      </c>
      <c r="G4" s="1">
        <v>0.06</v>
      </c>
      <c r="H4" s="1">
        <v>5.37</v>
      </c>
      <c r="I4" s="1">
        <v>0.09</v>
      </c>
      <c r="J4" t="s">
        <v>356</v>
      </c>
      <c r="K4" t="str">
        <f t="shared" si="0"/>
        <v/>
      </c>
      <c r="L4" t="str">
        <f t="shared" si="1"/>
        <v/>
      </c>
      <c r="M4" s="58"/>
      <c r="N4" t="str">
        <f>VLOOKUP(B4,文献质量评价!$A$1:$L$40,12,0)</f>
        <v>Child</v>
      </c>
    </row>
    <row r="5" spans="1:14">
      <c r="A5" s="1">
        <f>VLOOKUP(B5,文献质量评价!$A$1:$L$40,2,0)</f>
        <v>25</v>
      </c>
      <c r="B5" s="54" t="s">
        <v>429</v>
      </c>
      <c r="C5" s="27">
        <f>VLOOKUP(B5,文献质量评价!$A$1:$L$40,3,0)</f>
        <v>2011</v>
      </c>
      <c r="D5" s="55">
        <v>20</v>
      </c>
      <c r="E5" s="55">
        <v>20</v>
      </c>
      <c r="F5" s="55">
        <v>20.7</v>
      </c>
      <c r="G5" s="55">
        <v>4.1</v>
      </c>
      <c r="H5" s="55">
        <v>32</v>
      </c>
      <c r="I5" s="55">
        <v>3.4</v>
      </c>
      <c r="J5" t="s">
        <v>333</v>
      </c>
      <c r="K5" t="str">
        <f t="shared" si="0"/>
        <v/>
      </c>
      <c r="L5" t="str">
        <f t="shared" si="1"/>
        <v/>
      </c>
      <c r="M5" s="58"/>
      <c r="N5" t="str">
        <f>VLOOKUP(B5,文献质量评价!$A$1:$L$40,12,0)</f>
        <v>Old</v>
      </c>
    </row>
    <row r="6" spans="1:14">
      <c r="A6" s="1">
        <f>VLOOKUP(B6,文献质量评价!$A$1:$L$40,2,0)</f>
        <v>75</v>
      </c>
      <c r="B6" s="56" t="s">
        <v>352</v>
      </c>
      <c r="C6" s="27">
        <f>VLOOKUP(B6,文献质量评价!$A$1:$L$40,3,0)</f>
        <v>2021</v>
      </c>
      <c r="D6" s="1">
        <v>46</v>
      </c>
      <c r="E6" s="1">
        <v>46</v>
      </c>
      <c r="F6" s="1">
        <v>5.6</v>
      </c>
      <c r="G6" s="1">
        <v>1.9</v>
      </c>
      <c r="H6" s="1">
        <v>7.4</v>
      </c>
      <c r="I6" s="1">
        <v>1.4</v>
      </c>
      <c r="J6" t="s">
        <v>333</v>
      </c>
      <c r="K6" t="str">
        <f t="shared" si="0"/>
        <v/>
      </c>
      <c r="L6" t="str">
        <f t="shared" si="1"/>
        <v/>
      </c>
      <c r="M6" s="58"/>
      <c r="N6" t="str">
        <f>VLOOKUP(B6,文献质量评价!$A$1:$L$40,12,0)</f>
        <v>Old</v>
      </c>
    </row>
    <row r="7" spans="1:14">
      <c r="A7" s="1">
        <f>VLOOKUP(B7,文献质量评价!$A$1:$L$40,2,0)</f>
        <v>3</v>
      </c>
      <c r="B7" s="57" t="s">
        <v>128</v>
      </c>
      <c r="C7" s="27">
        <f>VLOOKUP(B7,文献质量评价!$A$1:$L$40,3,0)</f>
        <v>2002</v>
      </c>
      <c r="D7" s="1">
        <v>31</v>
      </c>
      <c r="E7" s="1">
        <v>29</v>
      </c>
      <c r="F7" s="1">
        <v>4</v>
      </c>
      <c r="G7" s="1">
        <v>2.1</v>
      </c>
      <c r="H7" s="1">
        <v>4.9</v>
      </c>
      <c r="I7" s="1">
        <v>3.4</v>
      </c>
      <c r="J7" t="s">
        <v>333</v>
      </c>
      <c r="K7" t="str">
        <f t="shared" si="0"/>
        <v/>
      </c>
      <c r="L7" t="str">
        <f t="shared" si="1"/>
        <v/>
      </c>
      <c r="M7" s="58"/>
      <c r="N7" t="str">
        <f>VLOOKUP(B7,文献质量评价!$A$1:$L$40,12,0)</f>
        <v>Old</v>
      </c>
    </row>
    <row r="10" spans="1:42">
      <c r="A10" s="36"/>
      <c r="B10" s="36"/>
      <c r="C10" s="36"/>
      <c r="D10" s="37" t="s">
        <v>365</v>
      </c>
      <c r="E10" s="38"/>
      <c r="F10" s="38"/>
      <c r="G10" s="38"/>
      <c r="H10" s="38"/>
      <c r="I10" s="38"/>
      <c r="J10" s="36"/>
      <c r="K10" s="36"/>
      <c r="L10" s="36"/>
      <c r="M10" s="36"/>
      <c r="N10" s="44"/>
      <c r="O10" s="36"/>
      <c r="P10" s="36"/>
      <c r="Q10" s="36"/>
      <c r="R10" s="37" t="s">
        <v>366</v>
      </c>
      <c r="S10" s="38"/>
      <c r="T10" s="38"/>
      <c r="U10" s="38"/>
      <c r="V10" s="38"/>
      <c r="W10" s="38"/>
      <c r="X10" s="36"/>
      <c r="Y10" s="36"/>
      <c r="Z10" s="36"/>
      <c r="AA10" s="36"/>
      <c r="AB10" s="36"/>
      <c r="AD10" s="45" t="s">
        <v>367</v>
      </c>
      <c r="AE10" s="45"/>
      <c r="AF10" s="45"/>
      <c r="AG10" s="45"/>
      <c r="AH10" s="45"/>
      <c r="AI10" s="45"/>
      <c r="AJ10" s="45"/>
      <c r="AK10" s="45"/>
      <c r="AL10" s="45"/>
      <c r="AM10" s="45"/>
      <c r="AN10" s="46"/>
      <c r="AO10" s="46"/>
      <c r="AP10" s="46"/>
    </row>
    <row r="11" spans="1:42">
      <c r="A11" s="36"/>
      <c r="B11" s="36"/>
      <c r="C11" s="36"/>
      <c r="D11" s="38"/>
      <c r="E11" s="38"/>
      <c r="F11" s="38"/>
      <c r="G11" s="38"/>
      <c r="H11" s="38"/>
      <c r="I11" s="38"/>
      <c r="J11" s="36"/>
      <c r="K11" s="36"/>
      <c r="L11" s="36"/>
      <c r="M11" s="36"/>
      <c r="N11" s="44"/>
      <c r="O11" s="36"/>
      <c r="P11" s="36"/>
      <c r="Q11" s="36"/>
      <c r="R11" s="38"/>
      <c r="S11" s="38"/>
      <c r="T11" s="38"/>
      <c r="U11" s="38"/>
      <c r="V11" s="38"/>
      <c r="W11" s="38"/>
      <c r="X11" s="36"/>
      <c r="Y11" s="36"/>
      <c r="Z11" s="36"/>
      <c r="AA11" s="36"/>
      <c r="AB11" s="36"/>
      <c r="AD11" s="46"/>
      <c r="AE11" s="46"/>
      <c r="AF11" s="46"/>
      <c r="AG11" s="46"/>
      <c r="AH11" s="46"/>
      <c r="AI11" s="46"/>
      <c r="AJ11" s="46"/>
      <c r="AK11" s="46"/>
      <c r="AL11" s="46"/>
      <c r="AM11" s="46"/>
      <c r="AN11" s="46"/>
      <c r="AO11" s="46"/>
      <c r="AP11" s="46"/>
    </row>
    <row r="12" spans="1:42">
      <c r="A12" s="39" t="s">
        <v>356</v>
      </c>
      <c r="B12" s="40"/>
      <c r="C12" s="40"/>
      <c r="D12" s="41"/>
      <c r="E12" s="41"/>
      <c r="F12" s="41"/>
      <c r="G12" s="41"/>
      <c r="H12" s="41"/>
      <c r="I12" s="41"/>
      <c r="J12" s="40"/>
      <c r="K12" s="40"/>
      <c r="L12" s="40"/>
      <c r="O12" s="39" t="s">
        <v>356</v>
      </c>
      <c r="P12" s="40"/>
      <c r="Q12" s="40"/>
      <c r="R12" s="40"/>
      <c r="S12" s="40"/>
      <c r="T12" s="40"/>
      <c r="U12" s="40"/>
      <c r="V12" s="40"/>
      <c r="AD12" s="31" t="s">
        <v>333</v>
      </c>
      <c r="AE12" s="42"/>
      <c r="AF12" s="42"/>
      <c r="AG12" s="42"/>
      <c r="AH12" s="42"/>
      <c r="AI12" s="42"/>
      <c r="AJ12" s="42"/>
      <c r="AK12" s="42"/>
      <c r="AL12" s="42"/>
      <c r="AM12" s="42"/>
      <c r="AN12" s="42"/>
      <c r="AO12" s="42"/>
      <c r="AP12" s="42"/>
    </row>
    <row r="13" spans="1:42">
      <c r="A13" s="40"/>
      <c r="B13" s="40"/>
      <c r="C13" s="40"/>
      <c r="D13" s="41"/>
      <c r="E13" s="41"/>
      <c r="F13" s="41"/>
      <c r="G13" s="41"/>
      <c r="H13" s="41"/>
      <c r="I13" s="41"/>
      <c r="J13" s="40"/>
      <c r="K13" s="40"/>
      <c r="L13" s="40"/>
      <c r="O13" s="40"/>
      <c r="P13" s="40"/>
      <c r="Q13" s="40"/>
      <c r="R13" s="40"/>
      <c r="S13" s="40"/>
      <c r="T13" s="40"/>
      <c r="U13" s="40"/>
      <c r="V13" s="40"/>
      <c r="AD13" s="42"/>
      <c r="AE13" s="42"/>
      <c r="AF13" s="42"/>
      <c r="AG13" s="42"/>
      <c r="AH13" s="42"/>
      <c r="AI13" s="42"/>
      <c r="AJ13" s="42"/>
      <c r="AK13" s="42"/>
      <c r="AL13" s="42"/>
      <c r="AM13" s="42"/>
      <c r="AN13" s="42"/>
      <c r="AO13" s="42"/>
      <c r="AP13" s="42"/>
    </row>
    <row r="14" spans="1:42">
      <c r="A14" s="40"/>
      <c r="B14" s="40"/>
      <c r="C14" s="40"/>
      <c r="D14" s="41"/>
      <c r="E14" s="41"/>
      <c r="F14" s="41"/>
      <c r="G14" s="41"/>
      <c r="H14" s="41"/>
      <c r="I14" s="41"/>
      <c r="J14" s="40"/>
      <c r="K14" s="40"/>
      <c r="L14" s="40"/>
      <c r="O14" s="40"/>
      <c r="P14" s="40"/>
      <c r="Q14" s="40"/>
      <c r="R14" s="40"/>
      <c r="S14" s="40"/>
      <c r="T14" s="40"/>
      <c r="U14" s="40"/>
      <c r="V14" s="40"/>
      <c r="AD14" s="42"/>
      <c r="AE14" s="42"/>
      <c r="AF14" s="42"/>
      <c r="AG14" s="42"/>
      <c r="AH14" s="42"/>
      <c r="AI14" s="42"/>
      <c r="AJ14" s="42"/>
      <c r="AK14" s="42"/>
      <c r="AL14" s="42"/>
      <c r="AM14" s="42"/>
      <c r="AN14" s="42"/>
      <c r="AO14" s="42"/>
      <c r="AP14" s="42"/>
    </row>
    <row r="15" spans="1:42">
      <c r="A15" s="40"/>
      <c r="B15" s="40"/>
      <c r="C15" s="40"/>
      <c r="D15" s="41"/>
      <c r="E15" s="41"/>
      <c r="F15" s="41"/>
      <c r="G15" s="41"/>
      <c r="H15" s="41"/>
      <c r="I15" s="41"/>
      <c r="J15" s="40"/>
      <c r="K15" s="40"/>
      <c r="L15" s="40"/>
      <c r="O15" s="40"/>
      <c r="P15" s="40"/>
      <c r="Q15" s="40"/>
      <c r="R15" s="40"/>
      <c r="S15" s="40"/>
      <c r="T15" s="40"/>
      <c r="U15" s="40"/>
      <c r="V15" s="40"/>
      <c r="AD15" s="42"/>
      <c r="AE15" s="42"/>
      <c r="AF15" s="42"/>
      <c r="AG15" s="42"/>
      <c r="AH15" s="42"/>
      <c r="AI15" s="42"/>
      <c r="AJ15" s="42"/>
      <c r="AK15" s="42"/>
      <c r="AL15" s="42"/>
      <c r="AM15" s="42"/>
      <c r="AN15" s="42"/>
      <c r="AO15" s="42"/>
      <c r="AP15" s="42"/>
    </row>
    <row r="16" spans="1:42">
      <c r="A16" s="40"/>
      <c r="B16" s="40"/>
      <c r="C16" s="40"/>
      <c r="D16" s="41"/>
      <c r="E16" s="41"/>
      <c r="F16" s="41"/>
      <c r="G16" s="41"/>
      <c r="H16" s="41"/>
      <c r="I16" s="41"/>
      <c r="J16" s="40"/>
      <c r="K16" s="40"/>
      <c r="L16" s="40"/>
      <c r="O16" s="40"/>
      <c r="P16" s="40"/>
      <c r="Q16" s="40"/>
      <c r="R16" s="40"/>
      <c r="S16" s="40"/>
      <c r="T16" s="40"/>
      <c r="U16" s="40"/>
      <c r="V16" s="40"/>
      <c r="AD16" s="42"/>
      <c r="AE16" s="42"/>
      <c r="AF16" s="42"/>
      <c r="AG16" s="42"/>
      <c r="AH16" s="42"/>
      <c r="AI16" s="42"/>
      <c r="AJ16" s="42"/>
      <c r="AK16" s="42"/>
      <c r="AL16" s="42"/>
      <c r="AM16" s="42"/>
      <c r="AN16" s="42"/>
      <c r="AO16" s="42"/>
      <c r="AP16" s="42"/>
    </row>
    <row r="17" spans="1:42">
      <c r="A17" s="40"/>
      <c r="B17" s="40"/>
      <c r="C17" s="40"/>
      <c r="D17" s="41"/>
      <c r="E17" s="41"/>
      <c r="F17" s="41"/>
      <c r="G17" s="41"/>
      <c r="H17" s="41"/>
      <c r="I17" s="41"/>
      <c r="J17" s="40"/>
      <c r="K17" s="40"/>
      <c r="L17" s="40"/>
      <c r="O17" s="40"/>
      <c r="P17" s="40"/>
      <c r="Q17" s="40"/>
      <c r="R17" s="40"/>
      <c r="S17" s="40"/>
      <c r="T17" s="40"/>
      <c r="U17" s="40"/>
      <c r="V17" s="40"/>
      <c r="AD17" s="42"/>
      <c r="AE17" s="42"/>
      <c r="AF17" s="42"/>
      <c r="AG17" s="42"/>
      <c r="AH17" s="42"/>
      <c r="AI17" s="42"/>
      <c r="AJ17" s="42"/>
      <c r="AK17" s="42"/>
      <c r="AL17" s="42"/>
      <c r="AM17" s="42"/>
      <c r="AN17" s="42"/>
      <c r="AO17" s="42"/>
      <c r="AP17" s="42"/>
    </row>
    <row r="18" spans="1:42">
      <c r="A18" s="40"/>
      <c r="B18" s="40"/>
      <c r="C18" s="40"/>
      <c r="D18" s="41"/>
      <c r="E18" s="41"/>
      <c r="F18" s="41"/>
      <c r="G18" s="41"/>
      <c r="H18" s="41"/>
      <c r="I18" s="41"/>
      <c r="J18" s="40"/>
      <c r="K18" s="40"/>
      <c r="L18" s="40"/>
      <c r="O18" s="40"/>
      <c r="P18" s="40"/>
      <c r="Q18" s="40"/>
      <c r="R18" s="40"/>
      <c r="S18" s="40"/>
      <c r="T18" s="40"/>
      <c r="U18" s="40"/>
      <c r="V18" s="40"/>
      <c r="AD18" s="42"/>
      <c r="AE18" s="42"/>
      <c r="AF18" s="42"/>
      <c r="AG18" s="42"/>
      <c r="AH18" s="42"/>
      <c r="AI18" s="42"/>
      <c r="AJ18" s="42"/>
      <c r="AK18" s="42"/>
      <c r="AL18" s="42"/>
      <c r="AM18" s="42"/>
      <c r="AN18" s="42"/>
      <c r="AO18" s="42"/>
      <c r="AP18" s="42"/>
    </row>
    <row r="19" spans="1:42">
      <c r="A19" s="40"/>
      <c r="B19" s="40"/>
      <c r="C19" s="40"/>
      <c r="D19" s="41"/>
      <c r="E19" s="41"/>
      <c r="F19" s="41"/>
      <c r="G19" s="41"/>
      <c r="H19" s="41"/>
      <c r="I19" s="41"/>
      <c r="J19" s="40"/>
      <c r="K19" s="40"/>
      <c r="L19" s="40"/>
      <c r="O19" s="40"/>
      <c r="P19" s="40"/>
      <c r="Q19" s="40"/>
      <c r="R19" s="40"/>
      <c r="S19" s="40"/>
      <c r="T19" s="40"/>
      <c r="U19" s="40"/>
      <c r="V19" s="40"/>
      <c r="AD19" s="42"/>
      <c r="AE19" s="42"/>
      <c r="AF19" s="42"/>
      <c r="AG19" s="42"/>
      <c r="AH19" s="42"/>
      <c r="AI19" s="42"/>
      <c r="AJ19" s="42"/>
      <c r="AK19" s="42"/>
      <c r="AL19" s="42"/>
      <c r="AM19" s="42"/>
      <c r="AN19" s="42"/>
      <c r="AO19" s="42"/>
      <c r="AP19" s="42"/>
    </row>
    <row r="20" spans="1:42">
      <c r="A20" s="40"/>
      <c r="B20" s="40"/>
      <c r="C20" s="40"/>
      <c r="D20" s="41"/>
      <c r="E20" s="41"/>
      <c r="F20" s="41"/>
      <c r="G20" s="41"/>
      <c r="H20" s="41"/>
      <c r="I20" s="41"/>
      <c r="J20" s="40"/>
      <c r="K20" s="40"/>
      <c r="L20" s="40"/>
      <c r="O20" s="40"/>
      <c r="P20" s="40"/>
      <c r="Q20" s="40"/>
      <c r="R20" s="40"/>
      <c r="S20" s="40"/>
      <c r="T20" s="40"/>
      <c r="U20" s="40"/>
      <c r="V20" s="40"/>
      <c r="AD20" s="42"/>
      <c r="AE20" s="42"/>
      <c r="AF20" s="42"/>
      <c r="AG20" s="42"/>
      <c r="AH20" s="42"/>
      <c r="AI20" s="42"/>
      <c r="AJ20" s="42"/>
      <c r="AK20" s="42"/>
      <c r="AL20" s="42"/>
      <c r="AM20" s="42"/>
      <c r="AN20" s="42"/>
      <c r="AO20" s="42"/>
      <c r="AP20" s="42"/>
    </row>
    <row r="21" spans="1:42">
      <c r="A21" s="40"/>
      <c r="B21" s="40"/>
      <c r="C21" s="40"/>
      <c r="D21" s="41"/>
      <c r="E21" s="41"/>
      <c r="F21" s="41"/>
      <c r="G21" s="41"/>
      <c r="H21" s="41"/>
      <c r="I21" s="41"/>
      <c r="J21" s="40"/>
      <c r="K21" s="40"/>
      <c r="L21" s="40"/>
      <c r="O21" s="40"/>
      <c r="P21" s="40"/>
      <c r="Q21" s="40"/>
      <c r="R21" s="40"/>
      <c r="S21" s="40"/>
      <c r="T21" s="40"/>
      <c r="U21" s="40"/>
      <c r="V21" s="40"/>
      <c r="AD21" s="42"/>
      <c r="AE21" s="42"/>
      <c r="AF21" s="42"/>
      <c r="AG21" s="42"/>
      <c r="AH21" s="42"/>
      <c r="AI21" s="42"/>
      <c r="AJ21" s="42"/>
      <c r="AK21" s="42"/>
      <c r="AL21" s="42"/>
      <c r="AM21" s="42"/>
      <c r="AN21" s="42"/>
      <c r="AO21" s="42"/>
      <c r="AP21" s="42"/>
    </row>
    <row r="22" spans="1:42">
      <c r="A22" s="40"/>
      <c r="B22" s="40"/>
      <c r="C22" s="40"/>
      <c r="D22" s="41"/>
      <c r="E22" s="41"/>
      <c r="F22" s="41"/>
      <c r="G22" s="41"/>
      <c r="H22" s="41"/>
      <c r="I22" s="41"/>
      <c r="J22" s="40"/>
      <c r="K22" s="40"/>
      <c r="L22" s="40"/>
      <c r="O22" s="40"/>
      <c r="P22" s="40"/>
      <c r="Q22" s="40"/>
      <c r="R22" s="40"/>
      <c r="S22" s="40"/>
      <c r="T22" s="40"/>
      <c r="U22" s="40"/>
      <c r="V22" s="40"/>
      <c r="AD22" s="42"/>
      <c r="AE22" s="42"/>
      <c r="AF22" s="42"/>
      <c r="AG22" s="42"/>
      <c r="AH22" s="42"/>
      <c r="AI22" s="42"/>
      <c r="AJ22" s="42"/>
      <c r="AK22" s="42"/>
      <c r="AL22" s="42"/>
      <c r="AM22" s="42"/>
      <c r="AN22" s="42"/>
      <c r="AO22" s="42"/>
      <c r="AP22" s="42"/>
    </row>
    <row r="23" spans="1:42">
      <c r="A23" s="40"/>
      <c r="B23" s="40"/>
      <c r="C23" s="40"/>
      <c r="D23" s="41"/>
      <c r="E23" s="41"/>
      <c r="F23" s="41"/>
      <c r="G23" s="41"/>
      <c r="H23" s="41"/>
      <c r="I23" s="41"/>
      <c r="J23" s="40"/>
      <c r="K23" s="40"/>
      <c r="L23" s="40"/>
      <c r="O23" s="40"/>
      <c r="P23" s="40"/>
      <c r="Q23" s="40"/>
      <c r="R23" s="40"/>
      <c r="S23" s="40"/>
      <c r="T23" s="40"/>
      <c r="U23" s="40"/>
      <c r="V23" s="40"/>
      <c r="AD23" s="42"/>
      <c r="AE23" s="42"/>
      <c r="AF23" s="42"/>
      <c r="AG23" s="42"/>
      <c r="AH23" s="42"/>
      <c r="AI23" s="42"/>
      <c r="AJ23" s="42"/>
      <c r="AK23" s="42"/>
      <c r="AL23" s="42"/>
      <c r="AM23" s="42"/>
      <c r="AN23" s="42"/>
      <c r="AO23" s="42"/>
      <c r="AP23" s="42"/>
    </row>
    <row r="24" spans="1:22">
      <c r="A24" s="40"/>
      <c r="B24" s="40"/>
      <c r="C24" s="40"/>
      <c r="D24" s="41"/>
      <c r="E24" s="41"/>
      <c r="F24" s="41"/>
      <c r="G24" s="41"/>
      <c r="H24" s="41"/>
      <c r="I24" s="41"/>
      <c r="J24" s="40"/>
      <c r="K24" s="40"/>
      <c r="L24" s="40"/>
      <c r="O24" s="40"/>
      <c r="P24" s="40"/>
      <c r="Q24" s="40"/>
      <c r="R24" s="40"/>
      <c r="S24" s="40"/>
      <c r="T24" s="40"/>
      <c r="U24" s="40"/>
      <c r="V24" s="40"/>
    </row>
    <row r="25" spans="15:22">
      <c r="O25" s="40"/>
      <c r="P25" s="40"/>
      <c r="Q25" s="40"/>
      <c r="R25" s="40"/>
      <c r="S25" s="40"/>
      <c r="T25" s="40"/>
      <c r="U25" s="40"/>
      <c r="V25" s="40"/>
    </row>
    <row r="26" spans="1:12">
      <c r="A26" s="31" t="s">
        <v>333</v>
      </c>
      <c r="B26" s="42"/>
      <c r="C26" s="42"/>
      <c r="D26" s="43"/>
      <c r="E26" s="43"/>
      <c r="F26" s="43"/>
      <c r="G26" s="43"/>
      <c r="H26" s="43"/>
      <c r="I26" s="43"/>
      <c r="J26" s="42"/>
      <c r="K26" s="42"/>
      <c r="L26" s="42"/>
    </row>
    <row r="27" spans="1:22">
      <c r="A27" s="42"/>
      <c r="B27" s="42"/>
      <c r="C27" s="42"/>
      <c r="D27" s="43"/>
      <c r="E27" s="43"/>
      <c r="F27" s="43"/>
      <c r="G27" s="43"/>
      <c r="H27" s="43"/>
      <c r="I27" s="43"/>
      <c r="J27" s="42"/>
      <c r="K27" s="42"/>
      <c r="L27" s="42"/>
      <c r="O27" s="31" t="s">
        <v>333</v>
      </c>
      <c r="P27" s="42"/>
      <c r="Q27" s="42"/>
      <c r="R27" s="42"/>
      <c r="S27" s="42"/>
      <c r="T27" s="42"/>
      <c r="U27" s="42"/>
      <c r="V27" s="42"/>
    </row>
    <row r="28" spans="1:22">
      <c r="A28" s="42"/>
      <c r="B28" s="42"/>
      <c r="C28" s="42"/>
      <c r="D28" s="43"/>
      <c r="E28" s="43"/>
      <c r="F28" s="43"/>
      <c r="G28" s="43"/>
      <c r="H28" s="43"/>
      <c r="I28" s="43"/>
      <c r="J28" s="42"/>
      <c r="K28" s="42"/>
      <c r="L28" s="42"/>
      <c r="O28" s="42"/>
      <c r="P28" s="42"/>
      <c r="Q28" s="42"/>
      <c r="R28" s="42"/>
      <c r="S28" s="42"/>
      <c r="T28" s="42"/>
      <c r="U28" s="42"/>
      <c r="V28" s="42"/>
    </row>
    <row r="29" spans="1:22">
      <c r="A29" s="42"/>
      <c r="B29" s="42"/>
      <c r="C29" s="42"/>
      <c r="D29" s="43"/>
      <c r="E29" s="43"/>
      <c r="F29" s="43"/>
      <c r="G29" s="43"/>
      <c r="H29" s="43"/>
      <c r="I29" s="43"/>
      <c r="J29" s="42"/>
      <c r="K29" s="42"/>
      <c r="L29" s="42"/>
      <c r="O29" s="42"/>
      <c r="P29" s="42"/>
      <c r="Q29" s="42"/>
      <c r="R29" s="42"/>
      <c r="S29" s="42"/>
      <c r="T29" s="42"/>
      <c r="U29" s="42"/>
      <c r="V29" s="42"/>
    </row>
    <row r="30" spans="1:22">
      <c r="A30" s="42"/>
      <c r="B30" s="42"/>
      <c r="C30" s="42"/>
      <c r="D30" s="43"/>
      <c r="E30" s="43"/>
      <c r="F30" s="43"/>
      <c r="G30" s="43"/>
      <c r="H30" s="43"/>
      <c r="I30" s="43"/>
      <c r="J30" s="42"/>
      <c r="K30" s="42"/>
      <c r="L30" s="42"/>
      <c r="O30" s="42"/>
      <c r="P30" s="42"/>
      <c r="Q30" s="42"/>
      <c r="R30" s="42"/>
      <c r="S30" s="42"/>
      <c r="T30" s="42"/>
      <c r="U30" s="42"/>
      <c r="V30" s="42"/>
    </row>
    <row r="31" spans="1:22">
      <c r="A31" s="42"/>
      <c r="B31" s="42"/>
      <c r="C31" s="42"/>
      <c r="D31" s="43"/>
      <c r="E31" s="43"/>
      <c r="F31" s="43"/>
      <c r="G31" s="43"/>
      <c r="H31" s="43"/>
      <c r="I31" s="43"/>
      <c r="J31" s="42"/>
      <c r="K31" s="42"/>
      <c r="L31" s="42"/>
      <c r="O31" s="42"/>
      <c r="P31" s="42"/>
      <c r="Q31" s="42"/>
      <c r="R31" s="42"/>
      <c r="S31" s="42"/>
      <c r="T31" s="42"/>
      <c r="U31" s="42"/>
      <c r="V31" s="42"/>
    </row>
    <row r="32" spans="1:22">
      <c r="A32" s="42"/>
      <c r="B32" s="42"/>
      <c r="C32" s="42"/>
      <c r="D32" s="43"/>
      <c r="E32" s="43"/>
      <c r="F32" s="43"/>
      <c r="G32" s="43"/>
      <c r="H32" s="43"/>
      <c r="I32" s="43"/>
      <c r="J32" s="42"/>
      <c r="K32" s="42"/>
      <c r="L32" s="42"/>
      <c r="O32" s="42"/>
      <c r="P32" s="42"/>
      <c r="Q32" s="42"/>
      <c r="R32" s="42"/>
      <c r="S32" s="42"/>
      <c r="T32" s="42"/>
      <c r="U32" s="42"/>
      <c r="V32" s="42"/>
    </row>
    <row r="33" spans="1:22">
      <c r="A33" s="42"/>
      <c r="B33" s="42"/>
      <c r="C33" s="42"/>
      <c r="D33" s="43"/>
      <c r="E33" s="43"/>
      <c r="F33" s="43"/>
      <c r="G33" s="43"/>
      <c r="H33" s="43"/>
      <c r="I33" s="43"/>
      <c r="J33" s="42"/>
      <c r="K33" s="42"/>
      <c r="L33" s="42"/>
      <c r="O33" s="42"/>
      <c r="P33" s="42"/>
      <c r="Q33" s="42"/>
      <c r="R33" s="42"/>
      <c r="S33" s="42"/>
      <c r="T33" s="42"/>
      <c r="U33" s="42"/>
      <c r="V33" s="42"/>
    </row>
    <row r="34" spans="1:22">
      <c r="A34" s="42"/>
      <c r="B34" s="42"/>
      <c r="C34" s="42"/>
      <c r="D34" s="43"/>
      <c r="E34" s="43"/>
      <c r="F34" s="43"/>
      <c r="G34" s="43"/>
      <c r="H34" s="43"/>
      <c r="I34" s="43"/>
      <c r="J34" s="42"/>
      <c r="K34" s="42"/>
      <c r="L34" s="42"/>
      <c r="O34" s="42"/>
      <c r="P34" s="42"/>
      <c r="Q34" s="42"/>
      <c r="R34" s="42"/>
      <c r="S34" s="42"/>
      <c r="T34" s="42"/>
      <c r="U34" s="42"/>
      <c r="V34" s="42"/>
    </row>
    <row r="35" spans="1:22">
      <c r="A35" s="42"/>
      <c r="B35" s="42"/>
      <c r="C35" s="42"/>
      <c r="D35" s="43"/>
      <c r="E35" s="43"/>
      <c r="F35" s="43"/>
      <c r="G35" s="43"/>
      <c r="H35" s="43"/>
      <c r="I35" s="43"/>
      <c r="J35" s="42"/>
      <c r="K35" s="42"/>
      <c r="L35" s="42"/>
      <c r="O35" s="42"/>
      <c r="P35" s="42"/>
      <c r="Q35" s="42"/>
      <c r="R35" s="42"/>
      <c r="S35" s="42"/>
      <c r="T35" s="42"/>
      <c r="U35" s="42"/>
      <c r="V35" s="42"/>
    </row>
    <row r="36" spans="1:22">
      <c r="A36" s="42"/>
      <c r="B36" s="42"/>
      <c r="C36" s="42"/>
      <c r="D36" s="43"/>
      <c r="E36" s="43"/>
      <c r="F36" s="43"/>
      <c r="G36" s="43"/>
      <c r="H36" s="43"/>
      <c r="I36" s="43"/>
      <c r="J36" s="42"/>
      <c r="K36" s="42"/>
      <c r="L36" s="42"/>
      <c r="O36" s="42"/>
      <c r="P36" s="42"/>
      <c r="Q36" s="42"/>
      <c r="R36" s="42"/>
      <c r="S36" s="42"/>
      <c r="T36" s="42"/>
      <c r="U36" s="42"/>
      <c r="V36" s="42"/>
    </row>
    <row r="37" spans="1:22">
      <c r="A37" s="42"/>
      <c r="B37" s="42"/>
      <c r="C37" s="42"/>
      <c r="D37" s="43"/>
      <c r="E37" s="43"/>
      <c r="F37" s="43"/>
      <c r="G37" s="43"/>
      <c r="H37" s="43"/>
      <c r="I37" s="43"/>
      <c r="J37" s="42"/>
      <c r="K37" s="42"/>
      <c r="L37" s="42"/>
      <c r="O37" s="42"/>
      <c r="P37" s="42"/>
      <c r="Q37" s="42"/>
      <c r="R37" s="42"/>
      <c r="S37" s="42"/>
      <c r="T37" s="42"/>
      <c r="U37" s="42"/>
      <c r="V37" s="42"/>
    </row>
    <row r="38" spans="1:22">
      <c r="A38" s="42"/>
      <c r="B38" s="42"/>
      <c r="C38" s="42"/>
      <c r="D38" s="43"/>
      <c r="E38" s="43"/>
      <c r="F38" s="43"/>
      <c r="G38" s="43"/>
      <c r="H38" s="43"/>
      <c r="I38" s="43"/>
      <c r="J38" s="42"/>
      <c r="K38" s="42"/>
      <c r="L38" s="42"/>
      <c r="O38" s="42"/>
      <c r="P38" s="42"/>
      <c r="Q38" s="42"/>
      <c r="R38" s="42"/>
      <c r="S38" s="42"/>
      <c r="T38" s="42"/>
      <c r="U38" s="42"/>
      <c r="V38" s="42"/>
    </row>
    <row r="39" spans="15:22">
      <c r="O39" s="42"/>
      <c r="P39" s="42"/>
      <c r="Q39" s="42"/>
      <c r="R39" s="42"/>
      <c r="S39" s="42"/>
      <c r="T39" s="42"/>
      <c r="U39" s="42"/>
      <c r="V39" s="42"/>
    </row>
    <row r="40" spans="15:22">
      <c r="O40" s="42"/>
      <c r="P40" s="42"/>
      <c r="Q40" s="42"/>
      <c r="R40" s="42"/>
      <c r="S40" s="42"/>
      <c r="T40" s="42"/>
      <c r="U40" s="42"/>
      <c r="V40" s="42"/>
    </row>
    <row r="41" spans="15:22">
      <c r="O41" s="42"/>
      <c r="P41" s="42"/>
      <c r="Q41" s="42"/>
      <c r="R41" s="42"/>
      <c r="S41" s="42"/>
      <c r="T41" s="42"/>
      <c r="U41" s="42"/>
      <c r="V41" s="42"/>
    </row>
    <row r="42" spans="1:33">
      <c r="A42" s="36"/>
      <c r="B42" s="36"/>
      <c r="C42" s="36"/>
      <c r="D42" s="37" t="s">
        <v>384</v>
      </c>
      <c r="E42" s="38"/>
      <c r="F42" s="38"/>
      <c r="G42" s="38"/>
      <c r="H42" s="38"/>
      <c r="I42" s="38"/>
      <c r="J42" s="36"/>
      <c r="K42" s="36"/>
      <c r="L42" s="36"/>
      <c r="M42" s="36"/>
      <c r="N42" s="44"/>
      <c r="O42" s="42"/>
      <c r="P42" s="42"/>
      <c r="Q42" s="42"/>
      <c r="R42" s="42"/>
      <c r="S42" s="42"/>
      <c r="T42" s="42"/>
      <c r="U42" s="42"/>
      <c r="V42" s="42"/>
      <c r="W42" s="44"/>
      <c r="X42" s="44"/>
      <c r="Y42" s="44"/>
      <c r="Z42" s="44"/>
      <c r="AA42" s="44"/>
      <c r="AB42" s="44"/>
      <c r="AC42" s="44"/>
      <c r="AD42" s="44"/>
      <c r="AE42" s="44"/>
      <c r="AF42" s="44"/>
      <c r="AG42" s="44"/>
    </row>
    <row r="43" spans="1:33">
      <c r="A43" s="36"/>
      <c r="B43" s="36"/>
      <c r="C43" s="36"/>
      <c r="D43" s="38"/>
      <c r="E43" s="38"/>
      <c r="F43" s="38"/>
      <c r="G43" s="38"/>
      <c r="H43" s="38"/>
      <c r="I43" s="38"/>
      <c r="J43" s="36"/>
      <c r="K43" s="36"/>
      <c r="L43" s="36"/>
      <c r="M43" s="36"/>
      <c r="N43" s="44"/>
      <c r="O43" s="42"/>
      <c r="P43" s="42"/>
      <c r="Q43" s="42"/>
      <c r="R43" s="42"/>
      <c r="S43" s="42"/>
      <c r="T43" s="42"/>
      <c r="U43" s="42"/>
      <c r="V43" s="42"/>
      <c r="W43" s="44"/>
      <c r="X43" s="44"/>
      <c r="Y43" s="44"/>
      <c r="Z43" s="44"/>
      <c r="AA43" s="44"/>
      <c r="AB43" s="44"/>
      <c r="AC43" s="44"/>
      <c r="AD43" s="44"/>
      <c r="AE43" s="44"/>
      <c r="AF43" s="44"/>
      <c r="AG43" s="44"/>
    </row>
    <row r="44" spans="1:13">
      <c r="A44" s="39" t="s">
        <v>356</v>
      </c>
      <c r="B44" s="40"/>
      <c r="C44" s="40"/>
      <c r="D44" s="41"/>
      <c r="E44" s="41"/>
      <c r="F44" s="41"/>
      <c r="H44" s="31" t="s">
        <v>333</v>
      </c>
      <c r="I44" s="43"/>
      <c r="J44" s="42"/>
      <c r="K44" s="42"/>
      <c r="L44" s="42"/>
      <c r="M44" s="42"/>
    </row>
    <row r="45" spans="1:13">
      <c r="A45" s="40"/>
      <c r="B45" s="40"/>
      <c r="C45" s="40"/>
      <c r="D45" s="41"/>
      <c r="E45" s="41"/>
      <c r="F45" s="41"/>
      <c r="H45" s="43"/>
      <c r="I45" s="43"/>
      <c r="J45" s="42"/>
      <c r="K45" s="42"/>
      <c r="L45" s="42"/>
      <c r="M45" s="42"/>
    </row>
    <row r="46" spans="1:13">
      <c r="A46" s="40"/>
      <c r="B46" s="40"/>
      <c r="C46" s="40"/>
      <c r="D46" s="41"/>
      <c r="E46" s="41"/>
      <c r="F46" s="41"/>
      <c r="H46" s="43"/>
      <c r="I46" s="43"/>
      <c r="J46" s="42"/>
      <c r="K46" s="42"/>
      <c r="L46" s="42"/>
      <c r="M46" s="42"/>
    </row>
    <row r="47" spans="1:13">
      <c r="A47" s="40"/>
      <c r="B47" s="40"/>
      <c r="C47" s="40"/>
      <c r="D47" s="41"/>
      <c r="E47" s="41"/>
      <c r="F47" s="41"/>
      <c r="H47" s="43"/>
      <c r="I47" s="43"/>
      <c r="J47" s="42"/>
      <c r="K47" s="42"/>
      <c r="L47" s="42"/>
      <c r="M47" s="42"/>
    </row>
    <row r="48" spans="1:13">
      <c r="A48" s="40"/>
      <c r="B48" s="40"/>
      <c r="C48" s="40"/>
      <c r="D48" s="41"/>
      <c r="E48" s="41"/>
      <c r="F48" s="41"/>
      <c r="H48" s="43"/>
      <c r="I48" s="43"/>
      <c r="J48" s="42"/>
      <c r="K48" s="42"/>
      <c r="L48" s="42"/>
      <c r="M48" s="42"/>
    </row>
    <row r="49" spans="1:13">
      <c r="A49" s="40"/>
      <c r="B49" s="40"/>
      <c r="C49" s="40"/>
      <c r="D49" s="41"/>
      <c r="E49" s="41"/>
      <c r="F49" s="41"/>
      <c r="H49" s="43"/>
      <c r="I49" s="43"/>
      <c r="J49" s="42"/>
      <c r="K49" s="42"/>
      <c r="L49" s="42"/>
      <c r="M49" s="42"/>
    </row>
    <row r="50" spans="1:13">
      <c r="A50" s="40"/>
      <c r="B50" s="40"/>
      <c r="C50" s="40"/>
      <c r="D50" s="41"/>
      <c r="E50" s="41"/>
      <c r="F50" s="41"/>
      <c r="H50" s="43"/>
      <c r="I50" s="43"/>
      <c r="J50" s="42"/>
      <c r="K50" s="42"/>
      <c r="L50" s="42"/>
      <c r="M50" s="42"/>
    </row>
    <row r="51" spans="1:13">
      <c r="A51" s="40"/>
      <c r="B51" s="40"/>
      <c r="C51" s="40"/>
      <c r="D51" s="41"/>
      <c r="E51" s="41"/>
      <c r="F51" s="41"/>
      <c r="H51" s="43"/>
      <c r="I51" s="43"/>
      <c r="J51" s="42"/>
      <c r="K51" s="42"/>
      <c r="L51" s="42"/>
      <c r="M51" s="42"/>
    </row>
    <row r="52" spans="1:13">
      <c r="A52" s="40"/>
      <c r="B52" s="40"/>
      <c r="C52" s="40"/>
      <c r="D52" s="41"/>
      <c r="E52" s="41"/>
      <c r="F52" s="41"/>
      <c r="H52" s="43"/>
      <c r="I52" s="43"/>
      <c r="J52" s="42"/>
      <c r="K52" s="42"/>
      <c r="L52" s="42"/>
      <c r="M52" s="42"/>
    </row>
    <row r="53" spans="1:13">
      <c r="A53" s="40"/>
      <c r="B53" s="40"/>
      <c r="C53" s="40"/>
      <c r="D53" s="41"/>
      <c r="E53" s="41"/>
      <c r="F53" s="41"/>
      <c r="H53" s="43"/>
      <c r="I53" s="43"/>
      <c r="J53" s="42"/>
      <c r="K53" s="42"/>
      <c r="L53" s="42"/>
      <c r="M53" s="42"/>
    </row>
    <row r="54" spans="1:13">
      <c r="A54" s="40"/>
      <c r="B54" s="40"/>
      <c r="C54" s="40"/>
      <c r="D54" s="41"/>
      <c r="E54" s="41"/>
      <c r="F54" s="41"/>
      <c r="H54" s="43"/>
      <c r="I54" s="43"/>
      <c r="J54" s="42"/>
      <c r="K54" s="42"/>
      <c r="L54" s="42"/>
      <c r="M54" s="42"/>
    </row>
    <row r="55" spans="1:13">
      <c r="A55" s="40"/>
      <c r="B55" s="40"/>
      <c r="C55" s="40"/>
      <c r="D55" s="41"/>
      <c r="E55" s="41"/>
      <c r="F55" s="41"/>
      <c r="H55" s="43"/>
      <c r="I55" s="43"/>
      <c r="J55" s="42"/>
      <c r="K55" s="42"/>
      <c r="L55" s="42"/>
      <c r="M55" s="42"/>
    </row>
    <row r="56" spans="1:13">
      <c r="A56" s="40"/>
      <c r="B56" s="40"/>
      <c r="C56" s="40"/>
      <c r="D56" s="41"/>
      <c r="E56" s="41"/>
      <c r="F56" s="41"/>
      <c r="H56" s="43"/>
      <c r="I56" s="43"/>
      <c r="J56" s="42"/>
      <c r="K56" s="42"/>
      <c r="L56" s="42"/>
      <c r="M56" s="42"/>
    </row>
    <row r="57" spans="1:13">
      <c r="A57" s="40"/>
      <c r="B57" s="40"/>
      <c r="C57" s="40"/>
      <c r="D57" s="41"/>
      <c r="E57" s="41"/>
      <c r="F57" s="41"/>
      <c r="H57" s="43"/>
      <c r="I57" s="43"/>
      <c r="J57" s="42"/>
      <c r="K57" s="42"/>
      <c r="L57" s="42"/>
      <c r="M57" s="42"/>
    </row>
    <row r="58" spans="1:13">
      <c r="A58" s="40"/>
      <c r="B58" s="40"/>
      <c r="C58" s="40"/>
      <c r="D58" s="41"/>
      <c r="E58" s="41"/>
      <c r="F58" s="41"/>
      <c r="H58" s="43"/>
      <c r="I58" s="43"/>
      <c r="J58" s="42"/>
      <c r="K58" s="42"/>
      <c r="L58" s="42"/>
      <c r="M58" s="42"/>
    </row>
    <row r="59" spans="1:13">
      <c r="A59" s="40"/>
      <c r="B59" s="40"/>
      <c r="C59" s="40"/>
      <c r="D59" s="41"/>
      <c r="E59" s="41"/>
      <c r="F59" s="41"/>
      <c r="H59" s="43"/>
      <c r="I59" s="43"/>
      <c r="J59" s="42"/>
      <c r="K59" s="42"/>
      <c r="L59" s="42"/>
      <c r="M59" s="42"/>
    </row>
    <row r="60" spans="1:13">
      <c r="A60" s="40"/>
      <c r="B60" s="40"/>
      <c r="C60" s="40"/>
      <c r="D60" s="41"/>
      <c r="E60" s="41"/>
      <c r="F60" s="41"/>
      <c r="H60" s="43"/>
      <c r="I60" s="43"/>
      <c r="J60" s="42"/>
      <c r="K60" s="42"/>
      <c r="L60" s="42"/>
      <c r="M60" s="42"/>
    </row>
    <row r="61" spans="1:13">
      <c r="A61" s="40"/>
      <c r="B61" s="40"/>
      <c r="C61" s="40"/>
      <c r="D61" s="41"/>
      <c r="E61" s="41"/>
      <c r="F61" s="41"/>
      <c r="H61" s="43"/>
      <c r="I61" s="43"/>
      <c r="J61" s="42"/>
      <c r="K61" s="42"/>
      <c r="L61" s="42"/>
      <c r="M61" s="42"/>
    </row>
    <row r="62" spans="1:13">
      <c r="A62" s="40"/>
      <c r="B62" s="40"/>
      <c r="C62" s="40"/>
      <c r="D62" s="41"/>
      <c r="E62" s="41"/>
      <c r="F62" s="41"/>
      <c r="H62" s="43"/>
      <c r="I62" s="43"/>
      <c r="J62" s="42"/>
      <c r="K62" s="42"/>
      <c r="L62" s="42"/>
      <c r="M62" s="42"/>
    </row>
    <row r="63" spans="1:13">
      <c r="A63" s="40"/>
      <c r="B63" s="40"/>
      <c r="C63" s="40"/>
      <c r="D63" s="41"/>
      <c r="E63" s="41"/>
      <c r="F63" s="41"/>
      <c r="H63" s="43"/>
      <c r="I63" s="43"/>
      <c r="J63" s="42"/>
      <c r="K63" s="42"/>
      <c r="L63" s="42"/>
      <c r="M63" s="42"/>
    </row>
    <row r="64" spans="1:13">
      <c r="A64" s="40"/>
      <c r="B64" s="40"/>
      <c r="C64" s="40"/>
      <c r="D64" s="41"/>
      <c r="E64" s="41"/>
      <c r="F64" s="41"/>
      <c r="H64" s="43"/>
      <c r="I64" s="43"/>
      <c r="J64" s="42"/>
      <c r="K64" s="42"/>
      <c r="L64" s="42"/>
      <c r="M64" s="42"/>
    </row>
    <row r="65" spans="1:13">
      <c r="A65" s="40"/>
      <c r="B65" s="40"/>
      <c r="C65" s="40"/>
      <c r="D65" s="41"/>
      <c r="E65" s="41"/>
      <c r="F65" s="41"/>
      <c r="H65" s="43"/>
      <c r="I65" s="43"/>
      <c r="J65" s="42"/>
      <c r="K65" s="42"/>
      <c r="L65" s="42"/>
      <c r="M65" s="42"/>
    </row>
    <row r="66" spans="1:13">
      <c r="A66" s="40"/>
      <c r="B66" s="40"/>
      <c r="C66" s="40"/>
      <c r="D66" s="41"/>
      <c r="E66" s="41"/>
      <c r="F66" s="41"/>
      <c r="H66" s="43"/>
      <c r="I66" s="43"/>
      <c r="J66" s="42"/>
      <c r="K66" s="42"/>
      <c r="L66" s="42"/>
      <c r="M66" s="42"/>
    </row>
    <row r="67" spans="1:13">
      <c r="A67" s="40"/>
      <c r="B67" s="40"/>
      <c r="C67" s="40"/>
      <c r="D67" s="41"/>
      <c r="E67" s="41"/>
      <c r="F67" s="41"/>
      <c r="H67" s="43"/>
      <c r="I67" s="43"/>
      <c r="J67" s="42"/>
      <c r="K67" s="42"/>
      <c r="L67" s="42"/>
      <c r="M67" s="42"/>
    </row>
    <row r="68" spans="1:13">
      <c r="A68" s="40"/>
      <c r="B68" s="40"/>
      <c r="C68" s="40"/>
      <c r="D68" s="41"/>
      <c r="E68" s="41"/>
      <c r="F68" s="41"/>
      <c r="H68" s="43"/>
      <c r="I68" s="43"/>
      <c r="J68" s="42"/>
      <c r="K68" s="42"/>
      <c r="L68" s="42"/>
      <c r="M68" s="42"/>
    </row>
    <row r="69" spans="1:13">
      <c r="A69" s="40"/>
      <c r="B69" s="40"/>
      <c r="C69" s="40"/>
      <c r="D69" s="41"/>
      <c r="E69" s="41"/>
      <c r="F69" s="41"/>
      <c r="H69" s="43"/>
      <c r="I69" s="43"/>
      <c r="J69" s="42"/>
      <c r="K69" s="42"/>
      <c r="L69" s="42"/>
      <c r="M69" s="42"/>
    </row>
  </sheetData>
  <mergeCells count="1">
    <mergeCell ref="AD10:AM10"/>
  </mergeCells>
  <pageMargins left="0.75" right="0.75" top="1" bottom="1" header="0.5" footer="0.5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20"/>
  <sheetViews>
    <sheetView zoomScale="70" zoomScaleNormal="70" workbookViewId="0">
      <selection activeCell="A20" sqref="A20"/>
    </sheetView>
  </sheetViews>
  <sheetFormatPr defaultColWidth="8.75454545454545" defaultRowHeight="14"/>
  <cols>
    <col min="4" max="5" width="10.6272727272727" style="1" customWidth="1"/>
    <col min="6" max="6" width="10.6272727272727" customWidth="1"/>
    <col min="7" max="9" width="12.6272727272727" customWidth="1"/>
    <col min="13" max="13" width="16.6181818181818" customWidth="1"/>
  </cols>
  <sheetData>
    <row r="1" s="48" customFormat="1" ht="29.5" spans="1:41">
      <c r="A1" s="49" t="s">
        <v>337</v>
      </c>
      <c r="B1" s="49" t="s">
        <v>336</v>
      </c>
      <c r="C1" s="49" t="s">
        <v>338</v>
      </c>
      <c r="D1" s="49" t="s">
        <v>387</v>
      </c>
      <c r="E1" s="49" t="s">
        <v>388</v>
      </c>
      <c r="F1" s="50" t="s">
        <v>389</v>
      </c>
      <c r="G1" s="49" t="s">
        <v>390</v>
      </c>
      <c r="H1" s="49" t="s">
        <v>391</v>
      </c>
      <c r="I1" s="49" t="s">
        <v>392</v>
      </c>
      <c r="AC1"/>
      <c r="AD1"/>
      <c r="AE1"/>
      <c r="AF1"/>
      <c r="AG1"/>
      <c r="AH1"/>
      <c r="AI1"/>
      <c r="AJ1"/>
      <c r="AK1"/>
      <c r="AL1"/>
      <c r="AM1"/>
      <c r="AN1"/>
      <c r="AO1"/>
    </row>
    <row r="2" ht="14.75" spans="1:14">
      <c r="A2" s="1">
        <f>VLOOKUP(B2,文献质量评价!$A$1:$L$40,2,0)</f>
        <v>3</v>
      </c>
      <c r="B2" s="10" t="s">
        <v>128</v>
      </c>
      <c r="C2" s="27">
        <f>VLOOKUP(B2,文献质量评价!$A$1:$L$40,3,0)</f>
        <v>2002</v>
      </c>
      <c r="D2" s="1">
        <v>31</v>
      </c>
      <c r="E2" s="1">
        <v>29</v>
      </c>
      <c r="F2" s="1">
        <v>16.9</v>
      </c>
      <c r="G2" s="1">
        <v>2.2</v>
      </c>
      <c r="H2" s="1">
        <v>19.1</v>
      </c>
      <c r="I2" s="1">
        <v>2.1</v>
      </c>
      <c r="J2" t="s">
        <v>333</v>
      </c>
      <c r="K2" t="str">
        <f>IF(F2&gt;H2,"预警","")</f>
        <v/>
      </c>
      <c r="L2" t="str">
        <f>IF(F2&gt;H2*1.1,"超10%","")</f>
        <v/>
      </c>
      <c r="M2" s="42"/>
      <c r="N2" t="str">
        <f>VLOOKUP(B2,文献质量评价!$A$1:$L$40,12,0)</f>
        <v>Old</v>
      </c>
    </row>
    <row r="3" spans="1:14">
      <c r="A3" s="1">
        <f>VLOOKUP(B3,文献质量评价!$A$1:$L$40,2,0)</f>
        <v>11</v>
      </c>
      <c r="B3" s="10" t="s">
        <v>136</v>
      </c>
      <c r="C3" s="27">
        <f>VLOOKUP(B3,文献质量评价!$A$1:$L$40,3,0)</f>
        <v>2006</v>
      </c>
      <c r="D3" s="1">
        <v>25</v>
      </c>
      <c r="E3" s="1">
        <v>25</v>
      </c>
      <c r="F3" s="1">
        <v>10.9</v>
      </c>
      <c r="G3" s="1">
        <v>2.9</v>
      </c>
      <c r="H3" s="1">
        <v>9.8</v>
      </c>
      <c r="I3" s="1">
        <v>2.3</v>
      </c>
      <c r="J3" t="s">
        <v>333</v>
      </c>
      <c r="K3" t="str">
        <f>IF(F3&gt;H3,"预警","")</f>
        <v>预警</v>
      </c>
      <c r="L3" t="str">
        <f>IF(F3&gt;H3*1.1,"超10%","")</f>
        <v>超10%</v>
      </c>
      <c r="M3" s="31" t="s">
        <v>395</v>
      </c>
      <c r="N3" t="str">
        <f>VLOOKUP(B3,文献质量评价!$A$1:$L$40,12,0)</f>
        <v>Old</v>
      </c>
    </row>
    <row r="4" spans="1:42">
      <c r="A4" s="36"/>
      <c r="B4" s="36"/>
      <c r="C4" s="36"/>
      <c r="D4" s="37" t="s">
        <v>365</v>
      </c>
      <c r="E4" s="38"/>
      <c r="F4" s="38"/>
      <c r="G4" s="38"/>
      <c r="H4" s="38"/>
      <c r="I4" s="38"/>
      <c r="J4" s="36"/>
      <c r="K4" s="36"/>
      <c r="L4" s="36"/>
      <c r="M4" s="36"/>
      <c r="N4" s="44"/>
      <c r="O4" s="36"/>
      <c r="P4" s="36"/>
      <c r="Q4" s="36"/>
      <c r="R4" s="37" t="s">
        <v>366</v>
      </c>
      <c r="S4" s="38"/>
      <c r="T4" s="38"/>
      <c r="U4" s="38"/>
      <c r="V4" s="38"/>
      <c r="W4" s="38"/>
      <c r="X4" s="36"/>
      <c r="Y4" s="36"/>
      <c r="Z4" s="36"/>
      <c r="AA4" s="36"/>
      <c r="AB4" s="36"/>
      <c r="AP4" s="46"/>
    </row>
    <row r="5" spans="1:42">
      <c r="A5" s="36"/>
      <c r="B5" s="36"/>
      <c r="C5" s="36"/>
      <c r="D5" s="38"/>
      <c r="E5" s="38"/>
      <c r="F5" s="38"/>
      <c r="G5" s="38"/>
      <c r="H5" s="38"/>
      <c r="I5" s="38"/>
      <c r="J5" s="36"/>
      <c r="K5" s="36"/>
      <c r="L5" s="36"/>
      <c r="M5" s="36"/>
      <c r="N5" s="44"/>
      <c r="O5" s="36"/>
      <c r="P5" s="36"/>
      <c r="Q5" s="36"/>
      <c r="R5" s="38"/>
      <c r="S5" s="38"/>
      <c r="T5" s="38"/>
      <c r="U5" s="38"/>
      <c r="V5" s="38"/>
      <c r="W5" s="38"/>
      <c r="X5" s="36"/>
      <c r="Y5" s="36"/>
      <c r="Z5" s="36"/>
      <c r="AA5" s="36"/>
      <c r="AB5" s="36"/>
      <c r="AP5" s="46"/>
    </row>
    <row r="6" spans="6:9">
      <c r="F6" s="1"/>
      <c r="G6" s="1"/>
      <c r="H6" s="1"/>
      <c r="I6" s="1"/>
    </row>
    <row r="7" spans="6:9">
      <c r="F7" s="1"/>
      <c r="G7" s="1"/>
      <c r="H7" s="1"/>
      <c r="I7" s="1"/>
    </row>
    <row r="20" spans="1:1">
      <c r="A20" t="s">
        <v>430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132"/>
  <sheetViews>
    <sheetView zoomScale="70" zoomScaleNormal="70" topLeftCell="A60" workbookViewId="0">
      <selection activeCell="M70" sqref="M70"/>
    </sheetView>
  </sheetViews>
  <sheetFormatPr defaultColWidth="8.75454545454545" defaultRowHeight="14"/>
  <cols>
    <col min="4" max="4" width="10.6272727272727" customWidth="1"/>
    <col min="5" max="6" width="10.6272727272727" style="1" customWidth="1"/>
    <col min="7" max="9" width="12.6272727272727" style="1" customWidth="1"/>
    <col min="13" max="13" width="18.3090909090909" customWidth="1"/>
    <col min="14" max="14" width="8.75454545454545" style="44"/>
  </cols>
  <sheetData>
    <row r="1" s="48" customFormat="1" ht="29.5" spans="1:14">
      <c r="A1" s="49" t="s">
        <v>337</v>
      </c>
      <c r="B1" s="49" t="s">
        <v>336</v>
      </c>
      <c r="C1" s="49" t="s">
        <v>338</v>
      </c>
      <c r="D1" s="49" t="s">
        <v>387</v>
      </c>
      <c r="E1" s="49" t="s">
        <v>388</v>
      </c>
      <c r="F1" s="50" t="s">
        <v>389</v>
      </c>
      <c r="G1" s="49" t="s">
        <v>390</v>
      </c>
      <c r="H1" s="49" t="s">
        <v>391</v>
      </c>
      <c r="I1" s="49" t="s">
        <v>392</v>
      </c>
      <c r="N1" s="52"/>
    </row>
    <row r="2" ht="14.75" spans="1:13">
      <c r="A2" s="1">
        <f>VLOOKUP(B2,文献质量评价!$A$1:$L$40,2,0)</f>
        <v>2</v>
      </c>
      <c r="B2" s="10" t="s">
        <v>16</v>
      </c>
      <c r="C2" s="27">
        <f>VLOOKUP(B2,文献质量评价!$A$1:$L$40,3,0)</f>
        <v>2001</v>
      </c>
      <c r="D2" s="1">
        <v>28</v>
      </c>
      <c r="E2" s="1">
        <v>32</v>
      </c>
      <c r="F2" s="1">
        <v>5</v>
      </c>
      <c r="G2" s="1">
        <v>2.6</v>
      </c>
      <c r="H2" s="1">
        <v>9.3</v>
      </c>
      <c r="I2" s="1">
        <v>8.9</v>
      </c>
      <c r="J2" s="44" t="str">
        <f>VLOOKUP(B2,文献质量评价!$A$1:$L$40,12,0)</f>
        <v>Child</v>
      </c>
      <c r="K2" t="str">
        <f t="shared" ref="K2:K25" si="0">IF(F2&gt;H2,"预警","")</f>
        <v/>
      </c>
      <c r="L2" t="str">
        <f t="shared" ref="L2:L25" si="1">IF(F2&gt;H2*1.1,"超10%","")</f>
        <v/>
      </c>
      <c r="M2" s="31"/>
    </row>
    <row r="3" spans="1:13">
      <c r="A3" s="1">
        <f>VLOOKUP(B3,文献质量评价!$A$1:$L$40,2,0)</f>
        <v>2</v>
      </c>
      <c r="B3" s="10" t="s">
        <v>16</v>
      </c>
      <c r="C3" s="27">
        <f>VLOOKUP(B3,文献质量评价!$A$1:$L$40,3,0)</f>
        <v>2001</v>
      </c>
      <c r="D3" s="1">
        <v>34</v>
      </c>
      <c r="E3" s="1">
        <v>33</v>
      </c>
      <c r="F3" s="1">
        <v>6.5</v>
      </c>
      <c r="G3" s="1">
        <v>3.1</v>
      </c>
      <c r="H3" s="1">
        <v>7.6</v>
      </c>
      <c r="I3" s="1">
        <v>4.1</v>
      </c>
      <c r="J3" s="44" t="str">
        <f>VLOOKUP(B3,文献质量评价!$A$1:$L$40,12,0)</f>
        <v>Child</v>
      </c>
      <c r="K3" t="str">
        <f t="shared" si="0"/>
        <v/>
      </c>
      <c r="L3" t="str">
        <f t="shared" si="1"/>
        <v/>
      </c>
      <c r="M3" s="31"/>
    </row>
    <row r="4" spans="1:13">
      <c r="A4" s="1">
        <f>VLOOKUP(B4,文献质量评价!$A$1:$L$40,2,0)</f>
        <v>2</v>
      </c>
      <c r="B4" s="10" t="s">
        <v>16</v>
      </c>
      <c r="C4" s="27">
        <f>VLOOKUP(B4,文献质量评价!$A$1:$L$40,3,0)</f>
        <v>2001</v>
      </c>
      <c r="D4" s="1">
        <v>35</v>
      </c>
      <c r="E4" s="1">
        <v>40</v>
      </c>
      <c r="F4" s="1">
        <v>7.1</v>
      </c>
      <c r="G4" s="1">
        <v>3.7</v>
      </c>
      <c r="H4" s="1">
        <v>11.3</v>
      </c>
      <c r="I4" s="1">
        <v>5.9</v>
      </c>
      <c r="J4" s="44" t="str">
        <f>VLOOKUP(B4,文献质量评价!$A$1:$L$40,12,0)</f>
        <v>Child</v>
      </c>
      <c r="K4" t="str">
        <f t="shared" si="0"/>
        <v/>
      </c>
      <c r="L4" t="str">
        <f t="shared" si="1"/>
        <v/>
      </c>
      <c r="M4" s="31"/>
    </row>
    <row r="5" spans="1:13">
      <c r="A5" s="1">
        <f>VLOOKUP(B5,文献质量评价!$A$1:$L$40,2,0)</f>
        <v>8</v>
      </c>
      <c r="B5" s="10" t="s">
        <v>80</v>
      </c>
      <c r="C5" s="27">
        <f>VLOOKUP(B5,文献质量评价!$A$1:$L$40,3,0)</f>
        <v>2005</v>
      </c>
      <c r="D5" s="1">
        <v>14</v>
      </c>
      <c r="E5" s="1">
        <v>15</v>
      </c>
      <c r="F5" s="1">
        <v>5</v>
      </c>
      <c r="G5" s="1">
        <v>2</v>
      </c>
      <c r="H5" s="1">
        <v>10</v>
      </c>
      <c r="I5" s="1">
        <v>7</v>
      </c>
      <c r="J5" s="44" t="str">
        <f>VLOOKUP(B5,文献质量评价!$A$1:$L$40,12,0)</f>
        <v>Child</v>
      </c>
      <c r="K5" t="str">
        <f t="shared" si="0"/>
        <v/>
      </c>
      <c r="L5" t="str">
        <f t="shared" si="1"/>
        <v/>
      </c>
      <c r="M5" s="31"/>
    </row>
    <row r="6" spans="1:13">
      <c r="A6" s="1">
        <f>VLOOKUP(B6,文献质量评价!$A$1:$L$40,2,0)</f>
        <v>41</v>
      </c>
      <c r="B6" s="10" t="s">
        <v>113</v>
      </c>
      <c r="C6" s="27">
        <f>VLOOKUP(B6,文献质量评价!$A$1:$L$40,3,0)</f>
        <v>2015</v>
      </c>
      <c r="D6" s="1">
        <v>20</v>
      </c>
      <c r="E6" s="1">
        <v>20</v>
      </c>
      <c r="F6" s="1">
        <v>7.13</v>
      </c>
      <c r="G6" s="1">
        <v>2.44</v>
      </c>
      <c r="H6" s="1">
        <v>10.26</v>
      </c>
      <c r="I6" s="1">
        <v>2.14</v>
      </c>
      <c r="J6" s="44" t="str">
        <f>VLOOKUP(B6,文献质量评价!$A$1:$L$40,12,0)</f>
        <v>Child</v>
      </c>
      <c r="K6" t="str">
        <f t="shared" si="0"/>
        <v/>
      </c>
      <c r="L6" t="str">
        <f t="shared" si="1"/>
        <v/>
      </c>
      <c r="M6" s="31"/>
    </row>
    <row r="7" spans="1:13">
      <c r="A7" s="1">
        <f>VLOOKUP(B7,文献质量评价!$A$1:$L$40,2,0)</f>
        <v>24</v>
      </c>
      <c r="B7" s="32" t="s">
        <v>240</v>
      </c>
      <c r="C7" s="27">
        <f>VLOOKUP(B7,文献质量评价!$A$1:$L$40,3,0)</f>
        <v>2011</v>
      </c>
      <c r="D7" s="1">
        <v>30</v>
      </c>
      <c r="E7" s="1">
        <v>30</v>
      </c>
      <c r="F7" s="1">
        <v>4.5</v>
      </c>
      <c r="G7" s="1">
        <v>0.07</v>
      </c>
      <c r="H7" s="1">
        <v>8.4</v>
      </c>
      <c r="I7" s="1">
        <v>0.05</v>
      </c>
      <c r="J7" s="44" t="str">
        <f>VLOOKUP(B7,文献质量评价!$A$1:$L$40,12,0)</f>
        <v>Child</v>
      </c>
      <c r="K7" t="str">
        <f t="shared" si="0"/>
        <v/>
      </c>
      <c r="L7" t="str">
        <f t="shared" si="1"/>
        <v/>
      </c>
      <c r="M7" s="31"/>
    </row>
    <row r="8" spans="1:13">
      <c r="A8" s="1">
        <f>VLOOKUP(B8,文献质量评价!$A$1:$L$40,2,0)</f>
        <v>26</v>
      </c>
      <c r="B8" s="32" t="s">
        <v>229</v>
      </c>
      <c r="C8" s="27">
        <f>VLOOKUP(B8,文献质量评价!$A$1:$L$40,3,0)</f>
        <v>2011</v>
      </c>
      <c r="D8" s="1">
        <v>15</v>
      </c>
      <c r="E8" s="1">
        <v>15</v>
      </c>
      <c r="F8" s="1">
        <v>100</v>
      </c>
      <c r="G8" s="1">
        <v>75</v>
      </c>
      <c r="H8" s="1">
        <v>320</v>
      </c>
      <c r="I8" s="1">
        <v>82</v>
      </c>
      <c r="J8" s="44" t="str">
        <f>VLOOKUP(B8,文献质量评价!$A$1:$L$40,12,0)</f>
        <v>Child</v>
      </c>
      <c r="K8" t="str">
        <f t="shared" si="0"/>
        <v/>
      </c>
      <c r="L8" t="str">
        <f t="shared" si="1"/>
        <v/>
      </c>
      <c r="M8" s="31"/>
    </row>
    <row r="9" spans="1:13">
      <c r="A9" s="1">
        <f>VLOOKUP(B9,文献质量评价!$A$1:$L$40,2,0)</f>
        <v>45</v>
      </c>
      <c r="B9" s="33" t="s">
        <v>158</v>
      </c>
      <c r="C9" s="27">
        <f>VLOOKUP(B9,文献质量评价!$A$1:$L$40,3,0)</f>
        <v>2015</v>
      </c>
      <c r="D9" s="1">
        <v>40</v>
      </c>
      <c r="E9" s="1">
        <v>40</v>
      </c>
      <c r="F9" s="1">
        <v>6.81</v>
      </c>
      <c r="G9" s="1">
        <v>2.25</v>
      </c>
      <c r="H9" s="1">
        <v>12.52</v>
      </c>
      <c r="I9" s="1">
        <v>3.69</v>
      </c>
      <c r="J9" s="44" t="str">
        <f>VLOOKUP(B9,文献质量评价!$A$1:$L$40,12,0)</f>
        <v>Child</v>
      </c>
      <c r="K9" t="str">
        <f t="shared" si="0"/>
        <v/>
      </c>
      <c r="L9" t="str">
        <f t="shared" si="1"/>
        <v/>
      </c>
      <c r="M9" s="31"/>
    </row>
    <row r="10" spans="1:13">
      <c r="A10" s="1">
        <f>VLOOKUP(B10,文献质量评价!$A$1:$L$40,2,0)</f>
        <v>47</v>
      </c>
      <c r="B10" s="33" t="s">
        <v>222</v>
      </c>
      <c r="C10" s="27">
        <f>VLOOKUP(B10,文献质量评价!$A$1:$L$40,3,0)</f>
        <v>2015</v>
      </c>
      <c r="D10" s="1">
        <v>30</v>
      </c>
      <c r="E10" s="1">
        <v>30</v>
      </c>
      <c r="F10" s="1">
        <v>17.91</v>
      </c>
      <c r="G10" s="1">
        <v>0.76</v>
      </c>
      <c r="H10" s="1">
        <v>27.17</v>
      </c>
      <c r="I10" s="1">
        <v>3.03</v>
      </c>
      <c r="J10" s="44" t="str">
        <f>VLOOKUP(B10,文献质量评价!$A$1:$L$40,12,0)</f>
        <v>Child</v>
      </c>
      <c r="K10" t="str">
        <f t="shared" si="0"/>
        <v/>
      </c>
      <c r="L10" t="str">
        <f t="shared" si="1"/>
        <v/>
      </c>
      <c r="M10" s="31"/>
    </row>
    <row r="11" spans="1:13">
      <c r="A11" s="1">
        <f>VLOOKUP(B11,文献质量评价!$A$1:$L$40,2,0)</f>
        <v>68</v>
      </c>
      <c r="B11" s="1" t="s">
        <v>362</v>
      </c>
      <c r="C11" s="27">
        <f>VLOOKUP(B11,文献质量评价!$A$1:$L$40,3,0)</f>
        <v>2019</v>
      </c>
      <c r="D11" s="1">
        <v>39</v>
      </c>
      <c r="E11" s="1">
        <v>39</v>
      </c>
      <c r="F11" s="1">
        <v>8.2</v>
      </c>
      <c r="G11" s="1">
        <v>1.5</v>
      </c>
      <c r="H11" s="1">
        <v>8.1</v>
      </c>
      <c r="I11" s="1">
        <v>1.5</v>
      </c>
      <c r="J11" s="44" t="str">
        <f>VLOOKUP(B11,文献质量评价!$A$1:$L$40,12,0)</f>
        <v>Child</v>
      </c>
      <c r="K11" t="str">
        <f t="shared" si="0"/>
        <v>预警</v>
      </c>
      <c r="L11" t="str">
        <f t="shared" si="1"/>
        <v/>
      </c>
      <c r="M11" s="31"/>
    </row>
    <row r="12" spans="1:13">
      <c r="A12" s="1">
        <f>VLOOKUP(B12,文献质量评价!$A$1:$L$40,2,0)</f>
        <v>22</v>
      </c>
      <c r="B12" s="32" t="s">
        <v>211</v>
      </c>
      <c r="C12" s="27">
        <f>VLOOKUP(B12,文献质量评价!$A$1:$L$40,3,0)</f>
        <v>2011</v>
      </c>
      <c r="D12" s="1">
        <v>38</v>
      </c>
      <c r="E12" s="1">
        <v>38</v>
      </c>
      <c r="F12" s="51">
        <v>8.7</v>
      </c>
      <c r="G12" s="1">
        <v>6.83</v>
      </c>
      <c r="H12" s="1">
        <v>14.52</v>
      </c>
      <c r="I12" s="1">
        <v>7.11</v>
      </c>
      <c r="J12" s="44" t="str">
        <f>VLOOKUP(B12,文献质量评价!$A$1:$L$40,12,0)</f>
        <v>Old</v>
      </c>
      <c r="K12" t="str">
        <f t="shared" si="0"/>
        <v/>
      </c>
      <c r="L12" t="str">
        <f t="shared" si="1"/>
        <v/>
      </c>
      <c r="M12" s="31"/>
    </row>
    <row r="13" spans="1:13">
      <c r="A13" s="1">
        <f>VLOOKUP(B13,文献质量评价!$A$1:$L$40,2,0)</f>
        <v>25</v>
      </c>
      <c r="B13" s="32" t="s">
        <v>143</v>
      </c>
      <c r="C13" s="27">
        <f>VLOOKUP(B13,文献质量评价!$A$1:$L$40,3,0)</f>
        <v>2011</v>
      </c>
      <c r="D13" s="1">
        <v>20</v>
      </c>
      <c r="E13" s="1">
        <v>20</v>
      </c>
      <c r="F13" s="1">
        <v>22.5</v>
      </c>
      <c r="G13" s="1">
        <v>4.8</v>
      </c>
      <c r="H13" s="1">
        <v>37.2</v>
      </c>
      <c r="I13" s="1">
        <v>3.8</v>
      </c>
      <c r="J13" s="44" t="str">
        <f>VLOOKUP(B13,文献质量评价!$A$1:$L$40,12,0)</f>
        <v>Old</v>
      </c>
      <c r="K13" t="str">
        <f t="shared" si="0"/>
        <v/>
      </c>
      <c r="L13" t="str">
        <f t="shared" si="1"/>
        <v/>
      </c>
      <c r="M13" s="31"/>
    </row>
    <row r="14" spans="1:13">
      <c r="A14" s="1">
        <f>VLOOKUP(B14,文献质量评价!$A$1:$L$40,2,0)</f>
        <v>39</v>
      </c>
      <c r="B14" s="33" t="s">
        <v>161</v>
      </c>
      <c r="C14" s="27">
        <f>VLOOKUP(B14,文献质量评价!$A$1:$L$40,3,0)</f>
        <v>2014</v>
      </c>
      <c r="D14" s="1">
        <v>41</v>
      </c>
      <c r="E14" s="1">
        <v>41</v>
      </c>
      <c r="F14" s="1">
        <v>9</v>
      </c>
      <c r="G14" s="1">
        <v>3</v>
      </c>
      <c r="H14" s="1">
        <v>26</v>
      </c>
      <c r="I14" s="1">
        <v>8</v>
      </c>
      <c r="J14" s="44" t="str">
        <f>VLOOKUP(B14,文献质量评价!$A$1:$L$40,12,0)</f>
        <v>Old</v>
      </c>
      <c r="K14" t="str">
        <f t="shared" si="0"/>
        <v/>
      </c>
      <c r="L14" t="str">
        <f t="shared" si="1"/>
        <v/>
      </c>
      <c r="M14" s="31"/>
    </row>
    <row r="15" spans="1:13">
      <c r="A15" s="1">
        <f>VLOOKUP(B15,文献质量评价!$A$1:$L$40,2,0)</f>
        <v>51</v>
      </c>
      <c r="B15" s="33" t="s">
        <v>180</v>
      </c>
      <c r="C15" s="27">
        <f>VLOOKUP(B15,文献质量评价!$A$1:$L$40,3,0)</f>
        <v>2017</v>
      </c>
      <c r="D15" s="1">
        <v>50</v>
      </c>
      <c r="E15" s="1">
        <v>50</v>
      </c>
      <c r="F15" s="1">
        <v>18.1</v>
      </c>
      <c r="G15" s="1">
        <v>10.3</v>
      </c>
      <c r="H15" s="1">
        <v>32.9</v>
      </c>
      <c r="I15" s="1">
        <v>12.3</v>
      </c>
      <c r="J15" s="44" t="str">
        <f>VLOOKUP(B15,文献质量评价!$A$1:$L$40,12,0)</f>
        <v>Old</v>
      </c>
      <c r="K15" t="str">
        <f t="shared" si="0"/>
        <v/>
      </c>
      <c r="L15" t="str">
        <f t="shared" si="1"/>
        <v/>
      </c>
      <c r="M15" s="31"/>
    </row>
    <row r="16" spans="1:13">
      <c r="A16" s="1">
        <f>VLOOKUP(B16,文献质量评价!$A$1:$L$40,2,0)</f>
        <v>55</v>
      </c>
      <c r="B16" s="33" t="s">
        <v>163</v>
      </c>
      <c r="C16" s="27">
        <f>VLOOKUP(B16,文献质量评价!$A$1:$L$40,3,0)</f>
        <v>2018</v>
      </c>
      <c r="D16" s="1">
        <v>54</v>
      </c>
      <c r="E16" s="1">
        <v>54</v>
      </c>
      <c r="F16" s="1">
        <v>27</v>
      </c>
      <c r="G16" s="1">
        <v>4</v>
      </c>
      <c r="H16" s="1">
        <v>28</v>
      </c>
      <c r="I16" s="1">
        <v>4</v>
      </c>
      <c r="J16" s="44" t="str">
        <f>VLOOKUP(B16,文献质量评价!$A$1:$L$40,12,0)</f>
        <v>Old</v>
      </c>
      <c r="K16" t="str">
        <f t="shared" si="0"/>
        <v/>
      </c>
      <c r="L16" t="str">
        <f t="shared" si="1"/>
        <v/>
      </c>
      <c r="M16" s="31"/>
    </row>
    <row r="17" spans="1:13">
      <c r="A17" s="1">
        <f>VLOOKUP(B17,文献质量评价!$A$1:$L$40,2,0)</f>
        <v>57</v>
      </c>
      <c r="B17" s="33" t="s">
        <v>216</v>
      </c>
      <c r="C17" s="27">
        <f>VLOOKUP(B17,文献质量评价!$A$1:$L$40,3,0)</f>
        <v>2018</v>
      </c>
      <c r="D17" s="1">
        <v>39</v>
      </c>
      <c r="E17" s="1">
        <v>39</v>
      </c>
      <c r="F17" s="1">
        <v>10.98</v>
      </c>
      <c r="G17" s="1">
        <v>1.25</v>
      </c>
      <c r="H17" s="1">
        <v>15.52</v>
      </c>
      <c r="I17" s="1">
        <v>1.2</v>
      </c>
      <c r="J17" s="44" t="str">
        <f>VLOOKUP(B17,文献质量评价!$A$1:$L$40,12,0)</f>
        <v>Old</v>
      </c>
      <c r="K17" t="str">
        <f t="shared" si="0"/>
        <v/>
      </c>
      <c r="L17" t="str">
        <f t="shared" si="1"/>
        <v/>
      </c>
      <c r="M17" s="31"/>
    </row>
    <row r="18" spans="1:13">
      <c r="A18" s="1">
        <f>VLOOKUP(B18,文献质量评价!$A$1:$L$40,2,0)</f>
        <v>60</v>
      </c>
      <c r="B18" s="33" t="s">
        <v>185</v>
      </c>
      <c r="C18" s="27">
        <f>VLOOKUP(B18,文献质量评价!$A$1:$L$40,3,0)</f>
        <v>2018</v>
      </c>
      <c r="D18" s="1">
        <v>40</v>
      </c>
      <c r="E18" s="1">
        <v>40</v>
      </c>
      <c r="F18" s="1">
        <v>66</v>
      </c>
      <c r="G18" s="1">
        <v>28</v>
      </c>
      <c r="H18" s="1">
        <v>82</v>
      </c>
      <c r="I18" s="1">
        <v>41</v>
      </c>
      <c r="J18" s="44" t="str">
        <f>VLOOKUP(B18,文献质量评价!$A$1:$L$40,12,0)</f>
        <v>Old</v>
      </c>
      <c r="K18" t="str">
        <f t="shared" si="0"/>
        <v/>
      </c>
      <c r="L18" t="str">
        <f t="shared" si="1"/>
        <v/>
      </c>
      <c r="M18" s="31"/>
    </row>
    <row r="19" spans="1:13">
      <c r="A19" s="1">
        <f>VLOOKUP(B19,文献质量评价!$A$1:$L$40,2,0)</f>
        <v>61</v>
      </c>
      <c r="B19" s="33" t="s">
        <v>274</v>
      </c>
      <c r="C19" s="27">
        <f>VLOOKUP(B19,文献质量评价!$A$1:$L$40,3,0)</f>
        <v>2018</v>
      </c>
      <c r="D19" s="1">
        <v>20</v>
      </c>
      <c r="E19" s="1">
        <v>20</v>
      </c>
      <c r="F19" s="1">
        <v>10.2</v>
      </c>
      <c r="G19" s="1">
        <v>1.4</v>
      </c>
      <c r="H19" s="1">
        <v>15.8</v>
      </c>
      <c r="I19" s="1">
        <v>3.8</v>
      </c>
      <c r="J19" s="44" t="str">
        <f>VLOOKUP(B19,文献质量评价!$A$1:$L$40,12,0)</f>
        <v>Old</v>
      </c>
      <c r="K19" t="str">
        <f t="shared" si="0"/>
        <v/>
      </c>
      <c r="L19" t="str">
        <f t="shared" si="1"/>
        <v/>
      </c>
      <c r="M19" s="31"/>
    </row>
    <row r="20" spans="1:13">
      <c r="A20" s="1">
        <f>VLOOKUP(B20,文献质量评价!$A$1:$L$40,2,0)</f>
        <v>62</v>
      </c>
      <c r="B20" s="33" t="s">
        <v>260</v>
      </c>
      <c r="C20" s="27">
        <f>VLOOKUP(B20,文献质量评价!$A$1:$L$40,3,0)</f>
        <v>2018</v>
      </c>
      <c r="D20" s="1">
        <v>78</v>
      </c>
      <c r="E20" s="1">
        <v>78</v>
      </c>
      <c r="F20" s="1">
        <v>14.16</v>
      </c>
      <c r="G20" s="1">
        <v>1.83</v>
      </c>
      <c r="H20" s="1">
        <v>17.28</v>
      </c>
      <c r="I20" s="1">
        <v>2.84</v>
      </c>
      <c r="J20" s="44" t="str">
        <f>VLOOKUP(B20,文献质量评价!$A$1:$L$40,12,0)</f>
        <v>Old</v>
      </c>
      <c r="K20" t="str">
        <f t="shared" si="0"/>
        <v/>
      </c>
      <c r="L20" t="str">
        <f t="shared" si="1"/>
        <v/>
      </c>
      <c r="M20" s="31"/>
    </row>
    <row r="21" spans="1:13">
      <c r="A21" s="1">
        <f>VLOOKUP(B21,文献质量评价!$A$1:$L$40,2,0)</f>
        <v>49</v>
      </c>
      <c r="B21" s="35" t="s">
        <v>223</v>
      </c>
      <c r="C21" s="27">
        <f>VLOOKUP(B21,文献质量评价!$A$1:$L$40,3,0)</f>
        <v>2016</v>
      </c>
      <c r="D21" s="1">
        <v>90</v>
      </c>
      <c r="E21" s="1">
        <v>90</v>
      </c>
      <c r="F21" s="1">
        <v>26</v>
      </c>
      <c r="G21" s="1">
        <v>8</v>
      </c>
      <c r="H21" s="1">
        <v>41</v>
      </c>
      <c r="I21" s="1">
        <v>12</v>
      </c>
      <c r="J21" s="44" t="str">
        <f>VLOOKUP(B21,文献质量评价!$A$1:$L$40,12,0)</f>
        <v>Old</v>
      </c>
      <c r="K21" t="str">
        <f t="shared" si="0"/>
        <v/>
      </c>
      <c r="L21" t="str">
        <f t="shared" si="1"/>
        <v/>
      </c>
      <c r="M21" s="31"/>
    </row>
    <row r="22" spans="1:13">
      <c r="A22" s="1">
        <f>VLOOKUP(B22,文献质量评价!$A$1:$L$40,2,0)</f>
        <v>82</v>
      </c>
      <c r="B22" s="1" t="s">
        <v>355</v>
      </c>
      <c r="C22" s="27">
        <f>VLOOKUP(B22,文献质量评价!$A$1:$L$40,3,0)</f>
        <v>2022</v>
      </c>
      <c r="D22" s="1">
        <v>52</v>
      </c>
      <c r="E22" s="1">
        <v>52</v>
      </c>
      <c r="F22" s="1">
        <v>9.97</v>
      </c>
      <c r="G22" s="1">
        <v>1.04</v>
      </c>
      <c r="H22" s="1">
        <v>13.12</v>
      </c>
      <c r="I22" s="1">
        <v>1.35</v>
      </c>
      <c r="J22" s="44" t="str">
        <f>VLOOKUP(B22,文献质量评价!$A$1:$L$40,12,0)</f>
        <v>Old</v>
      </c>
      <c r="K22" t="str">
        <f t="shared" si="0"/>
        <v/>
      </c>
      <c r="L22" t="str">
        <f t="shared" si="1"/>
        <v/>
      </c>
      <c r="M22" s="31"/>
    </row>
    <row r="23" spans="1:13">
      <c r="A23" s="1">
        <f>VLOOKUP(B23,文献质量评价!$A$1:$L$40,2,0)</f>
        <v>74</v>
      </c>
      <c r="B23" s="1" t="s">
        <v>351</v>
      </c>
      <c r="C23" s="27">
        <f>VLOOKUP(B23,文献质量评价!$A$1:$L$40,3,0)</f>
        <v>2021</v>
      </c>
      <c r="D23" s="1">
        <v>42</v>
      </c>
      <c r="E23" s="1">
        <v>42</v>
      </c>
      <c r="F23" s="1">
        <v>9.1</v>
      </c>
      <c r="G23" s="1">
        <v>2.8</v>
      </c>
      <c r="H23" s="1">
        <v>11.8</v>
      </c>
      <c r="I23" s="1">
        <v>3.2</v>
      </c>
      <c r="J23" s="44" t="str">
        <f>VLOOKUP(B23,文献质量评价!$A$1:$L$40,12,0)</f>
        <v>Old</v>
      </c>
      <c r="K23" t="str">
        <f t="shared" si="0"/>
        <v/>
      </c>
      <c r="L23" t="str">
        <f t="shared" si="1"/>
        <v/>
      </c>
      <c r="M23" s="31"/>
    </row>
    <row r="24" spans="1:13">
      <c r="A24" s="1">
        <f>VLOOKUP(B24,文献质量评价!$A$1:$L$40,2,0)</f>
        <v>75</v>
      </c>
      <c r="B24" s="1" t="s">
        <v>352</v>
      </c>
      <c r="C24" s="27">
        <f>VLOOKUP(B24,文献质量评价!$A$1:$L$40,3,0)</f>
        <v>2021</v>
      </c>
      <c r="D24" s="1">
        <v>46</v>
      </c>
      <c r="E24" s="1">
        <v>46</v>
      </c>
      <c r="F24" s="1">
        <v>10.2</v>
      </c>
      <c r="G24" s="1">
        <v>1.2</v>
      </c>
      <c r="H24" s="1">
        <v>12.4</v>
      </c>
      <c r="I24" s="1">
        <v>1.5</v>
      </c>
      <c r="J24" s="44" t="str">
        <f>VLOOKUP(B24,文献质量评价!$A$1:$L$40,12,0)</f>
        <v>Old</v>
      </c>
      <c r="K24" t="str">
        <f t="shared" si="0"/>
        <v/>
      </c>
      <c r="L24" t="str">
        <f t="shared" si="1"/>
        <v/>
      </c>
      <c r="M24" s="31"/>
    </row>
    <row r="25" spans="1:13">
      <c r="A25" s="1">
        <f>VLOOKUP(B25,文献质量评价!$A$1:$L$40,2,0)</f>
        <v>69</v>
      </c>
      <c r="B25" s="1" t="s">
        <v>349</v>
      </c>
      <c r="C25" s="27">
        <f>VLOOKUP(B25,文献质量评价!$A$1:$L$40,3,0)</f>
        <v>2020</v>
      </c>
      <c r="D25" s="1">
        <v>58</v>
      </c>
      <c r="E25" s="1">
        <v>58</v>
      </c>
      <c r="F25" s="1">
        <v>1.45</v>
      </c>
      <c r="G25" s="1">
        <v>0.83</v>
      </c>
      <c r="H25" s="1">
        <v>2.83</v>
      </c>
      <c r="I25" s="1">
        <v>1.04</v>
      </c>
      <c r="J25" s="44" t="str">
        <f>VLOOKUP(B25,文献质量评价!$A$1:$L$40,12,0)</f>
        <v>Old</v>
      </c>
      <c r="K25" t="str">
        <f t="shared" si="0"/>
        <v/>
      </c>
      <c r="L25" t="str">
        <f t="shared" si="1"/>
        <v/>
      </c>
      <c r="M25" s="31" t="s">
        <v>395</v>
      </c>
    </row>
    <row r="26" spans="4:4">
      <c r="D26" s="1"/>
    </row>
    <row r="27" spans="1:42">
      <c r="A27" s="36"/>
      <c r="B27" s="36"/>
      <c r="C27" s="36"/>
      <c r="D27" s="37" t="s">
        <v>365</v>
      </c>
      <c r="E27" s="38"/>
      <c r="F27" s="38"/>
      <c r="G27" s="38"/>
      <c r="H27" s="38"/>
      <c r="I27" s="38"/>
      <c r="J27" s="36"/>
      <c r="K27" s="36"/>
      <c r="L27" s="36"/>
      <c r="M27" s="36"/>
      <c r="O27" s="36"/>
      <c r="P27" s="36"/>
      <c r="Q27" s="36"/>
      <c r="R27" s="37" t="s">
        <v>366</v>
      </c>
      <c r="S27" s="38"/>
      <c r="T27" s="38"/>
      <c r="U27" s="38"/>
      <c r="V27" s="38"/>
      <c r="W27" s="38"/>
      <c r="X27" s="36"/>
      <c r="Y27" s="36"/>
      <c r="Z27" s="36"/>
      <c r="AA27" s="36"/>
      <c r="AB27" s="36"/>
      <c r="AD27" s="45" t="s">
        <v>367</v>
      </c>
      <c r="AE27" s="45"/>
      <c r="AF27" s="45"/>
      <c r="AG27" s="45"/>
      <c r="AH27" s="45"/>
      <c r="AI27" s="45"/>
      <c r="AJ27" s="45"/>
      <c r="AK27" s="45"/>
      <c r="AL27" s="45"/>
      <c r="AM27" s="45"/>
      <c r="AN27" s="46"/>
      <c r="AO27" s="46"/>
      <c r="AP27" s="46"/>
    </row>
    <row r="28" spans="1:42">
      <c r="A28" s="36"/>
      <c r="B28" s="36"/>
      <c r="C28" s="36"/>
      <c r="D28" s="38"/>
      <c r="E28" s="38"/>
      <c r="F28" s="38"/>
      <c r="G28" s="38"/>
      <c r="H28" s="38"/>
      <c r="I28" s="38"/>
      <c r="J28" s="36"/>
      <c r="K28" s="36"/>
      <c r="L28" s="36"/>
      <c r="M28" s="36"/>
      <c r="O28" s="36"/>
      <c r="P28" s="36"/>
      <c r="Q28" s="36"/>
      <c r="R28" s="38"/>
      <c r="S28" s="38"/>
      <c r="T28" s="38"/>
      <c r="U28" s="38"/>
      <c r="V28" s="38"/>
      <c r="W28" s="38"/>
      <c r="X28" s="36"/>
      <c r="Y28" s="36"/>
      <c r="Z28" s="36"/>
      <c r="AA28" s="36"/>
      <c r="AB28" s="36"/>
      <c r="AD28" s="46"/>
      <c r="AE28" s="46"/>
      <c r="AF28" s="46"/>
      <c r="AG28" s="46"/>
      <c r="AH28" s="46"/>
      <c r="AI28" s="46"/>
      <c r="AJ28" s="46"/>
      <c r="AK28" s="46"/>
      <c r="AL28" s="46"/>
      <c r="AM28" s="46"/>
      <c r="AN28" s="46"/>
      <c r="AO28" s="46"/>
      <c r="AP28" s="46"/>
    </row>
    <row r="29" spans="1:40">
      <c r="A29" s="39" t="s">
        <v>356</v>
      </c>
      <c r="B29" s="40"/>
      <c r="C29" s="40"/>
      <c r="D29" s="41"/>
      <c r="E29" s="41"/>
      <c r="F29" s="41"/>
      <c r="G29" s="41"/>
      <c r="H29" s="41"/>
      <c r="I29" s="41"/>
      <c r="J29" s="40"/>
      <c r="O29" s="39" t="s">
        <v>356</v>
      </c>
      <c r="P29" s="40"/>
      <c r="Q29" s="40"/>
      <c r="R29" s="40"/>
      <c r="S29" s="40"/>
      <c r="T29" s="40"/>
      <c r="U29" s="40"/>
      <c r="V29" s="40"/>
      <c r="W29" s="40"/>
      <c r="AD29" s="31" t="s">
        <v>333</v>
      </c>
      <c r="AE29" s="42"/>
      <c r="AF29" s="42"/>
      <c r="AG29" s="42"/>
      <c r="AH29" s="42"/>
      <c r="AI29" s="42"/>
      <c r="AJ29" s="42"/>
      <c r="AK29" s="42"/>
      <c r="AL29" s="42"/>
      <c r="AM29" s="42"/>
      <c r="AN29" s="42"/>
    </row>
    <row r="30" spans="1:40">
      <c r="A30" s="40"/>
      <c r="B30" s="40"/>
      <c r="C30" s="40"/>
      <c r="D30" s="41"/>
      <c r="E30" s="41"/>
      <c r="F30" s="41"/>
      <c r="G30" s="41"/>
      <c r="H30" s="41"/>
      <c r="I30" s="41"/>
      <c r="J30" s="40"/>
      <c r="O30" s="40"/>
      <c r="P30" s="40"/>
      <c r="Q30" s="40"/>
      <c r="R30" s="40"/>
      <c r="S30" s="40"/>
      <c r="T30" s="40"/>
      <c r="U30" s="40"/>
      <c r="V30" s="40"/>
      <c r="W30" s="40"/>
      <c r="AD30" s="42"/>
      <c r="AE30" s="42"/>
      <c r="AF30" s="42"/>
      <c r="AG30" s="42"/>
      <c r="AH30" s="42"/>
      <c r="AI30" s="42"/>
      <c r="AJ30" s="42"/>
      <c r="AK30" s="42"/>
      <c r="AL30" s="42"/>
      <c r="AM30" s="42"/>
      <c r="AN30" s="42"/>
    </row>
    <row r="31" spans="1:40">
      <c r="A31" s="40"/>
      <c r="B31" s="40"/>
      <c r="C31" s="40"/>
      <c r="D31" s="41"/>
      <c r="E31" s="41"/>
      <c r="F31" s="41"/>
      <c r="G31" s="41"/>
      <c r="H31" s="41"/>
      <c r="I31" s="41"/>
      <c r="J31" s="40"/>
      <c r="O31" s="40"/>
      <c r="P31" s="40"/>
      <c r="Q31" s="40"/>
      <c r="R31" s="40"/>
      <c r="S31" s="40"/>
      <c r="T31" s="40"/>
      <c r="U31" s="40"/>
      <c r="V31" s="40"/>
      <c r="W31" s="40"/>
      <c r="AD31" s="42"/>
      <c r="AE31" s="42"/>
      <c r="AF31" s="42"/>
      <c r="AG31" s="42"/>
      <c r="AH31" s="42"/>
      <c r="AI31" s="42"/>
      <c r="AJ31" s="42"/>
      <c r="AK31" s="42"/>
      <c r="AL31" s="42"/>
      <c r="AM31" s="42"/>
      <c r="AN31" s="42"/>
    </row>
    <row r="32" spans="1:40">
      <c r="A32" s="40"/>
      <c r="B32" s="40"/>
      <c r="C32" s="40"/>
      <c r="D32" s="41"/>
      <c r="E32" s="41"/>
      <c r="F32" s="41"/>
      <c r="G32" s="41"/>
      <c r="H32" s="41"/>
      <c r="I32" s="41"/>
      <c r="J32" s="40"/>
      <c r="O32" s="40"/>
      <c r="P32" s="40"/>
      <c r="Q32" s="40"/>
      <c r="R32" s="40"/>
      <c r="S32" s="40"/>
      <c r="T32" s="40"/>
      <c r="U32" s="40"/>
      <c r="V32" s="40"/>
      <c r="W32" s="40"/>
      <c r="AD32" s="42"/>
      <c r="AE32" s="42"/>
      <c r="AF32" s="42"/>
      <c r="AG32" s="42"/>
      <c r="AH32" s="42"/>
      <c r="AI32" s="42"/>
      <c r="AJ32" s="42"/>
      <c r="AK32" s="42"/>
      <c r="AL32" s="42"/>
      <c r="AM32" s="42"/>
      <c r="AN32" s="42"/>
    </row>
    <row r="33" spans="1:40">
      <c r="A33" s="40"/>
      <c r="B33" s="40"/>
      <c r="C33" s="40"/>
      <c r="D33" s="40"/>
      <c r="E33" s="41"/>
      <c r="F33" s="41"/>
      <c r="G33" s="41"/>
      <c r="H33" s="41"/>
      <c r="I33" s="41"/>
      <c r="J33" s="40"/>
      <c r="O33" s="40"/>
      <c r="P33" s="40"/>
      <c r="Q33" s="40"/>
      <c r="R33" s="40"/>
      <c r="S33" s="40"/>
      <c r="T33" s="40"/>
      <c r="U33" s="40"/>
      <c r="V33" s="40"/>
      <c r="W33" s="40"/>
      <c r="AD33" s="42"/>
      <c r="AE33" s="42"/>
      <c r="AF33" s="42"/>
      <c r="AG33" s="42"/>
      <c r="AH33" s="42"/>
      <c r="AI33" s="42"/>
      <c r="AJ33" s="42"/>
      <c r="AK33" s="42"/>
      <c r="AL33" s="42"/>
      <c r="AM33" s="42"/>
      <c r="AN33" s="42"/>
    </row>
    <row r="34" spans="1:40">
      <c r="A34" s="40"/>
      <c r="B34" s="40"/>
      <c r="C34" s="40"/>
      <c r="D34" s="40"/>
      <c r="E34" s="41"/>
      <c r="F34" s="41"/>
      <c r="G34" s="41"/>
      <c r="H34" s="41"/>
      <c r="I34" s="41"/>
      <c r="J34" s="40"/>
      <c r="O34" s="40"/>
      <c r="P34" s="40"/>
      <c r="Q34" s="40"/>
      <c r="R34" s="40"/>
      <c r="S34" s="40"/>
      <c r="T34" s="40"/>
      <c r="U34" s="40"/>
      <c r="V34" s="40"/>
      <c r="W34" s="40"/>
      <c r="AD34" s="42"/>
      <c r="AE34" s="42"/>
      <c r="AF34" s="42"/>
      <c r="AG34" s="42"/>
      <c r="AH34" s="42"/>
      <c r="AI34" s="42"/>
      <c r="AJ34" s="42"/>
      <c r="AK34" s="42"/>
      <c r="AL34" s="42"/>
      <c r="AM34" s="42"/>
      <c r="AN34" s="42"/>
    </row>
    <row r="35" spans="1:40">
      <c r="A35" s="40"/>
      <c r="B35" s="40"/>
      <c r="C35" s="40"/>
      <c r="D35" s="40"/>
      <c r="E35" s="41"/>
      <c r="F35" s="41"/>
      <c r="G35" s="41"/>
      <c r="H35" s="41"/>
      <c r="I35" s="41"/>
      <c r="J35" s="40"/>
      <c r="O35" s="40"/>
      <c r="P35" s="40"/>
      <c r="Q35" s="40"/>
      <c r="R35" s="40"/>
      <c r="S35" s="40"/>
      <c r="T35" s="40"/>
      <c r="U35" s="40"/>
      <c r="V35" s="40"/>
      <c r="W35" s="40"/>
      <c r="AD35" s="42"/>
      <c r="AE35" s="42"/>
      <c r="AF35" s="42"/>
      <c r="AG35" s="42"/>
      <c r="AH35" s="42"/>
      <c r="AI35" s="42"/>
      <c r="AJ35" s="42"/>
      <c r="AK35" s="42"/>
      <c r="AL35" s="42"/>
      <c r="AM35" s="42"/>
      <c r="AN35" s="42"/>
    </row>
    <row r="36" spans="1:40">
      <c r="A36" s="40"/>
      <c r="B36" s="40"/>
      <c r="C36" s="40"/>
      <c r="D36" s="40"/>
      <c r="E36" s="41"/>
      <c r="F36" s="41"/>
      <c r="G36" s="41"/>
      <c r="H36" s="41"/>
      <c r="I36" s="41"/>
      <c r="J36" s="40"/>
      <c r="O36" s="40"/>
      <c r="P36" s="40"/>
      <c r="Q36" s="40"/>
      <c r="R36" s="40"/>
      <c r="S36" s="40"/>
      <c r="T36" s="40"/>
      <c r="U36" s="40"/>
      <c r="V36" s="40"/>
      <c r="W36" s="40"/>
      <c r="AD36" s="42"/>
      <c r="AE36" s="42"/>
      <c r="AF36" s="42"/>
      <c r="AG36" s="42"/>
      <c r="AH36" s="42"/>
      <c r="AI36" s="42"/>
      <c r="AJ36" s="42"/>
      <c r="AK36" s="42"/>
      <c r="AL36" s="42"/>
      <c r="AM36" s="42"/>
      <c r="AN36" s="42"/>
    </row>
    <row r="37" spans="1:40">
      <c r="A37" s="40"/>
      <c r="B37" s="40"/>
      <c r="C37" s="40"/>
      <c r="D37" s="40"/>
      <c r="E37" s="41"/>
      <c r="F37" s="41"/>
      <c r="G37" s="41"/>
      <c r="H37" s="41"/>
      <c r="I37" s="41"/>
      <c r="J37" s="40"/>
      <c r="O37" s="40"/>
      <c r="P37" s="40"/>
      <c r="Q37" s="40"/>
      <c r="R37" s="40"/>
      <c r="S37" s="40"/>
      <c r="T37" s="40"/>
      <c r="U37" s="40"/>
      <c r="V37" s="40"/>
      <c r="W37" s="40"/>
      <c r="AD37" s="42"/>
      <c r="AE37" s="42"/>
      <c r="AF37" s="42"/>
      <c r="AG37" s="42"/>
      <c r="AH37" s="42"/>
      <c r="AI37" s="42"/>
      <c r="AJ37" s="42"/>
      <c r="AK37" s="42"/>
      <c r="AL37" s="42"/>
      <c r="AM37" s="42"/>
      <c r="AN37" s="42"/>
    </row>
    <row r="38" spans="1:40">
      <c r="A38" s="40"/>
      <c r="B38" s="40"/>
      <c r="C38" s="40"/>
      <c r="D38" s="40"/>
      <c r="E38" s="41"/>
      <c r="F38" s="41"/>
      <c r="G38" s="41"/>
      <c r="H38" s="41"/>
      <c r="I38" s="41"/>
      <c r="J38" s="40"/>
      <c r="O38" s="40"/>
      <c r="P38" s="40"/>
      <c r="Q38" s="40"/>
      <c r="R38" s="40"/>
      <c r="S38" s="40"/>
      <c r="T38" s="40"/>
      <c r="U38" s="40"/>
      <c r="V38" s="40"/>
      <c r="W38" s="40"/>
      <c r="AD38" s="42"/>
      <c r="AE38" s="42"/>
      <c r="AF38" s="42"/>
      <c r="AG38" s="42"/>
      <c r="AH38" s="42"/>
      <c r="AI38" s="42"/>
      <c r="AJ38" s="42"/>
      <c r="AK38" s="42"/>
      <c r="AL38" s="42"/>
      <c r="AM38" s="42"/>
      <c r="AN38" s="42"/>
    </row>
    <row r="39" spans="1:40">
      <c r="A39" s="40"/>
      <c r="B39" s="40"/>
      <c r="C39" s="40"/>
      <c r="D39" s="40"/>
      <c r="E39" s="41"/>
      <c r="F39" s="41"/>
      <c r="G39" s="41"/>
      <c r="H39" s="41"/>
      <c r="I39" s="41"/>
      <c r="J39" s="40"/>
      <c r="O39" s="40"/>
      <c r="P39" s="40"/>
      <c r="Q39" s="40"/>
      <c r="R39" s="40"/>
      <c r="S39" s="40"/>
      <c r="T39" s="40"/>
      <c r="U39" s="40"/>
      <c r="V39" s="40"/>
      <c r="W39" s="40"/>
      <c r="AD39" s="42"/>
      <c r="AE39" s="42"/>
      <c r="AF39" s="42"/>
      <c r="AG39" s="42"/>
      <c r="AH39" s="42"/>
      <c r="AI39" s="42"/>
      <c r="AJ39" s="42"/>
      <c r="AK39" s="42"/>
      <c r="AL39" s="42"/>
      <c r="AM39" s="42"/>
      <c r="AN39" s="42"/>
    </row>
    <row r="40" spans="1:40">
      <c r="A40" s="40"/>
      <c r="B40" s="40"/>
      <c r="C40" s="40"/>
      <c r="D40" s="40"/>
      <c r="E40" s="41"/>
      <c r="F40" s="41"/>
      <c r="G40" s="41"/>
      <c r="H40" s="41"/>
      <c r="I40" s="41"/>
      <c r="J40" s="40"/>
      <c r="O40" s="40"/>
      <c r="P40" s="40"/>
      <c r="Q40" s="40"/>
      <c r="R40" s="40"/>
      <c r="S40" s="40"/>
      <c r="T40" s="40"/>
      <c r="U40" s="40"/>
      <c r="V40" s="40"/>
      <c r="W40" s="40"/>
      <c r="AD40" s="42"/>
      <c r="AE40" s="42"/>
      <c r="AF40" s="42"/>
      <c r="AG40" s="42"/>
      <c r="AH40" s="42"/>
      <c r="AI40" s="42"/>
      <c r="AJ40" s="42"/>
      <c r="AK40" s="42"/>
      <c r="AL40" s="42"/>
      <c r="AM40" s="42"/>
      <c r="AN40" s="42"/>
    </row>
    <row r="41" spans="1:40">
      <c r="A41" s="40"/>
      <c r="B41" s="40"/>
      <c r="C41" s="40"/>
      <c r="D41" s="40"/>
      <c r="E41" s="41"/>
      <c r="F41" s="41"/>
      <c r="G41" s="41"/>
      <c r="H41" s="41"/>
      <c r="I41" s="41"/>
      <c r="J41" s="40"/>
      <c r="O41" s="40"/>
      <c r="P41" s="40"/>
      <c r="Q41" s="40"/>
      <c r="R41" s="40"/>
      <c r="S41" s="40"/>
      <c r="T41" s="40"/>
      <c r="U41" s="40"/>
      <c r="V41" s="40"/>
      <c r="W41" s="40"/>
      <c r="AD41" s="42"/>
      <c r="AE41" s="42"/>
      <c r="AF41" s="42"/>
      <c r="AG41" s="42"/>
      <c r="AH41" s="42"/>
      <c r="AI41" s="42"/>
      <c r="AJ41" s="42"/>
      <c r="AK41" s="42"/>
      <c r="AL41" s="42"/>
      <c r="AM41" s="42"/>
      <c r="AN41" s="42"/>
    </row>
    <row r="42" spans="1:40">
      <c r="A42" s="40"/>
      <c r="B42" s="40"/>
      <c r="C42" s="40"/>
      <c r="D42" s="40"/>
      <c r="E42" s="41"/>
      <c r="F42" s="41"/>
      <c r="G42" s="41"/>
      <c r="H42" s="41"/>
      <c r="I42" s="41"/>
      <c r="J42" s="40"/>
      <c r="O42" s="40"/>
      <c r="P42" s="40"/>
      <c r="Q42" s="40"/>
      <c r="R42" s="40"/>
      <c r="S42" s="40"/>
      <c r="T42" s="40"/>
      <c r="U42" s="40"/>
      <c r="V42" s="40"/>
      <c r="W42" s="40"/>
      <c r="AD42" s="42"/>
      <c r="AE42" s="42"/>
      <c r="AF42" s="42"/>
      <c r="AG42" s="42"/>
      <c r="AH42" s="42"/>
      <c r="AI42" s="42"/>
      <c r="AJ42" s="42"/>
      <c r="AK42" s="42"/>
      <c r="AL42" s="42"/>
      <c r="AM42" s="42"/>
      <c r="AN42" s="42"/>
    </row>
    <row r="43" spans="1:40">
      <c r="A43" s="40"/>
      <c r="B43" s="40"/>
      <c r="C43" s="40"/>
      <c r="D43" s="40"/>
      <c r="E43" s="41"/>
      <c r="F43" s="41"/>
      <c r="G43" s="41"/>
      <c r="H43" s="41"/>
      <c r="I43" s="41"/>
      <c r="J43" s="40"/>
      <c r="O43" s="40"/>
      <c r="P43" s="40"/>
      <c r="Q43" s="40"/>
      <c r="R43" s="40"/>
      <c r="S43" s="40"/>
      <c r="T43" s="40"/>
      <c r="U43" s="40"/>
      <c r="V43" s="40"/>
      <c r="W43" s="40"/>
      <c r="AD43" s="42"/>
      <c r="AE43" s="42"/>
      <c r="AF43" s="42"/>
      <c r="AG43" s="42"/>
      <c r="AH43" s="42"/>
      <c r="AI43" s="42"/>
      <c r="AJ43" s="42"/>
      <c r="AK43" s="42"/>
      <c r="AL43" s="42"/>
      <c r="AM43" s="42"/>
      <c r="AN43" s="42"/>
    </row>
    <row r="44" spans="1:40">
      <c r="A44" s="40"/>
      <c r="B44" s="40"/>
      <c r="C44" s="40"/>
      <c r="D44" s="40"/>
      <c r="E44" s="41"/>
      <c r="F44" s="41"/>
      <c r="G44" s="41"/>
      <c r="H44" s="41"/>
      <c r="I44" s="41"/>
      <c r="J44" s="40"/>
      <c r="O44" s="40"/>
      <c r="P44" s="40"/>
      <c r="Q44" s="40"/>
      <c r="R44" s="40"/>
      <c r="S44" s="40"/>
      <c r="T44" s="40"/>
      <c r="U44" s="40"/>
      <c r="V44" s="40"/>
      <c r="W44" s="40"/>
      <c r="AD44" s="42"/>
      <c r="AE44" s="42"/>
      <c r="AF44" s="42"/>
      <c r="AG44" s="42"/>
      <c r="AH44" s="42"/>
      <c r="AI44" s="42"/>
      <c r="AJ44" s="42"/>
      <c r="AK44" s="42"/>
      <c r="AL44" s="42"/>
      <c r="AM44" s="42"/>
      <c r="AN44" s="42"/>
    </row>
    <row r="45" spans="30:40">
      <c r="AD45" s="42"/>
      <c r="AE45" s="42"/>
      <c r="AF45" s="42"/>
      <c r="AG45" s="42"/>
      <c r="AH45" s="42"/>
      <c r="AI45" s="42"/>
      <c r="AJ45" s="42"/>
      <c r="AK45" s="42"/>
      <c r="AL45" s="42"/>
      <c r="AM45" s="42"/>
      <c r="AN45" s="42"/>
    </row>
    <row r="46" spans="1:40">
      <c r="A46" s="31" t="s">
        <v>333</v>
      </c>
      <c r="B46" s="42"/>
      <c r="C46" s="42"/>
      <c r="D46" s="42"/>
      <c r="E46" s="43"/>
      <c r="F46" s="43"/>
      <c r="G46" s="43"/>
      <c r="H46" s="43"/>
      <c r="I46" s="43"/>
      <c r="J46" s="42"/>
      <c r="O46" s="31" t="s">
        <v>333</v>
      </c>
      <c r="P46" s="42"/>
      <c r="Q46" s="42"/>
      <c r="R46" s="42"/>
      <c r="S46" s="42"/>
      <c r="T46" s="42"/>
      <c r="U46" s="42"/>
      <c r="V46" s="42"/>
      <c r="W46" s="42"/>
      <c r="AD46" s="42"/>
      <c r="AE46" s="42"/>
      <c r="AF46" s="42"/>
      <c r="AG46" s="42"/>
      <c r="AH46" s="42"/>
      <c r="AI46" s="42"/>
      <c r="AJ46" s="42"/>
      <c r="AK46" s="42"/>
      <c r="AL46" s="42"/>
      <c r="AM46" s="42"/>
      <c r="AN46" s="42"/>
    </row>
    <row r="47" spans="1:40">
      <c r="A47" s="42"/>
      <c r="B47" s="42"/>
      <c r="C47" s="42"/>
      <c r="D47" s="42"/>
      <c r="E47" s="43"/>
      <c r="F47" s="43"/>
      <c r="G47" s="43"/>
      <c r="H47" s="43"/>
      <c r="I47" s="43"/>
      <c r="J47" s="42"/>
      <c r="O47" s="42"/>
      <c r="P47" s="42"/>
      <c r="Q47" s="42"/>
      <c r="R47" s="42"/>
      <c r="S47" s="42"/>
      <c r="T47" s="42"/>
      <c r="U47" s="42"/>
      <c r="V47" s="42"/>
      <c r="W47" s="42"/>
      <c r="AD47" s="42"/>
      <c r="AE47" s="42"/>
      <c r="AF47" s="42"/>
      <c r="AG47" s="42"/>
      <c r="AH47" s="42"/>
      <c r="AI47" s="42"/>
      <c r="AJ47" s="42"/>
      <c r="AK47" s="42"/>
      <c r="AL47" s="42"/>
      <c r="AM47" s="42"/>
      <c r="AN47" s="42"/>
    </row>
    <row r="48" spans="1:40">
      <c r="A48" s="42"/>
      <c r="B48" s="42"/>
      <c r="C48" s="42"/>
      <c r="D48" s="42"/>
      <c r="E48" s="43"/>
      <c r="F48" s="43"/>
      <c r="G48" s="43"/>
      <c r="H48" s="43"/>
      <c r="I48" s="43"/>
      <c r="J48" s="42"/>
      <c r="O48" s="42"/>
      <c r="P48" s="42"/>
      <c r="Q48" s="42"/>
      <c r="R48" s="42"/>
      <c r="S48" s="42"/>
      <c r="T48" s="42"/>
      <c r="U48" s="42"/>
      <c r="V48" s="42"/>
      <c r="W48" s="42"/>
      <c r="AD48" s="42"/>
      <c r="AE48" s="42"/>
      <c r="AF48" s="42"/>
      <c r="AG48" s="42"/>
      <c r="AH48" s="42"/>
      <c r="AI48" s="42"/>
      <c r="AJ48" s="42"/>
      <c r="AK48" s="42"/>
      <c r="AL48" s="42"/>
      <c r="AM48" s="42"/>
      <c r="AN48" s="42"/>
    </row>
    <row r="49" spans="1:23">
      <c r="A49" s="42"/>
      <c r="B49" s="42"/>
      <c r="C49" s="42"/>
      <c r="D49" s="42"/>
      <c r="E49" s="43"/>
      <c r="F49" s="43"/>
      <c r="G49" s="43"/>
      <c r="H49" s="43"/>
      <c r="I49" s="43"/>
      <c r="J49" s="42"/>
      <c r="O49" s="42"/>
      <c r="P49" s="42"/>
      <c r="Q49" s="42"/>
      <c r="R49" s="42"/>
      <c r="S49" s="42"/>
      <c r="T49" s="42"/>
      <c r="U49" s="42"/>
      <c r="V49" s="42"/>
      <c r="W49" s="42"/>
    </row>
    <row r="50" spans="1:28">
      <c r="A50" s="42"/>
      <c r="B50" s="42"/>
      <c r="C50" s="42"/>
      <c r="D50" s="42"/>
      <c r="E50" s="43"/>
      <c r="F50" s="43"/>
      <c r="G50" s="43"/>
      <c r="H50" s="43"/>
      <c r="I50" s="43"/>
      <c r="J50" s="42"/>
      <c r="O50" s="42"/>
      <c r="P50" s="42"/>
      <c r="Q50" s="42"/>
      <c r="R50" s="53"/>
      <c r="S50" s="43"/>
      <c r="T50" s="43"/>
      <c r="U50" s="43"/>
      <c r="V50" s="43"/>
      <c r="W50" s="43"/>
      <c r="X50" s="44"/>
      <c r="Y50" s="44"/>
      <c r="Z50" s="44"/>
      <c r="AA50" s="44"/>
      <c r="AB50" s="44"/>
    </row>
    <row r="51" spans="1:28">
      <c r="A51" s="42"/>
      <c r="B51" s="42"/>
      <c r="C51" s="42"/>
      <c r="D51" s="42"/>
      <c r="E51" s="43"/>
      <c r="F51" s="43"/>
      <c r="G51" s="43"/>
      <c r="H51" s="43"/>
      <c r="I51" s="43"/>
      <c r="J51" s="42"/>
      <c r="O51" s="42"/>
      <c r="P51" s="42"/>
      <c r="Q51" s="42"/>
      <c r="R51" s="43"/>
      <c r="S51" s="43"/>
      <c r="T51" s="43"/>
      <c r="U51" s="43"/>
      <c r="V51" s="43"/>
      <c r="W51" s="43"/>
      <c r="X51" s="44"/>
      <c r="Y51" s="44"/>
      <c r="Z51" s="44"/>
      <c r="AA51" s="44"/>
      <c r="AB51" s="44"/>
    </row>
    <row r="52" spans="1:28">
      <c r="A52" s="42"/>
      <c r="B52" s="42"/>
      <c r="C52" s="42"/>
      <c r="D52" s="42"/>
      <c r="E52" s="43"/>
      <c r="F52" s="43"/>
      <c r="G52" s="43"/>
      <c r="H52" s="43"/>
      <c r="I52" s="43"/>
      <c r="J52" s="42"/>
      <c r="O52" s="42"/>
      <c r="P52" s="42"/>
      <c r="Q52" s="42"/>
      <c r="R52" s="42"/>
      <c r="S52" s="42"/>
      <c r="T52" s="42"/>
      <c r="U52" s="42"/>
      <c r="V52" s="42"/>
      <c r="W52" s="42"/>
      <c r="X52" s="44"/>
      <c r="Y52" s="44"/>
      <c r="Z52" s="44"/>
      <c r="AA52" s="44"/>
      <c r="AB52" s="44"/>
    </row>
    <row r="53" spans="1:28">
      <c r="A53" s="42"/>
      <c r="B53" s="42"/>
      <c r="C53" s="42"/>
      <c r="D53" s="42"/>
      <c r="E53" s="43"/>
      <c r="F53" s="43"/>
      <c r="G53" s="43"/>
      <c r="H53" s="43"/>
      <c r="I53" s="43"/>
      <c r="J53" s="42"/>
      <c r="O53" s="42"/>
      <c r="P53" s="42"/>
      <c r="Q53" s="42"/>
      <c r="R53" s="42"/>
      <c r="S53" s="42"/>
      <c r="T53" s="42"/>
      <c r="U53" s="42"/>
      <c r="V53" s="42"/>
      <c r="W53" s="42"/>
      <c r="X53" s="44"/>
      <c r="Y53" s="44"/>
      <c r="Z53" s="44"/>
      <c r="AA53" s="44"/>
      <c r="AB53" s="44"/>
    </row>
    <row r="54" spans="1:28">
      <c r="A54" s="42"/>
      <c r="B54" s="42"/>
      <c r="C54" s="42"/>
      <c r="D54" s="42"/>
      <c r="E54" s="43"/>
      <c r="F54" s="43"/>
      <c r="G54" s="43"/>
      <c r="H54" s="43"/>
      <c r="I54" s="43"/>
      <c r="J54" s="42"/>
      <c r="O54" s="42"/>
      <c r="P54" s="42"/>
      <c r="Q54" s="42"/>
      <c r="R54" s="42"/>
      <c r="S54" s="42"/>
      <c r="T54" s="42"/>
      <c r="U54" s="42"/>
      <c r="V54" s="42"/>
      <c r="W54" s="42"/>
      <c r="X54" s="44"/>
      <c r="Y54" s="44"/>
      <c r="Z54" s="44"/>
      <c r="AA54" s="44"/>
      <c r="AB54" s="44"/>
    </row>
    <row r="55" spans="1:28">
      <c r="A55" s="42"/>
      <c r="B55" s="42"/>
      <c r="C55" s="42"/>
      <c r="D55" s="42"/>
      <c r="E55" s="43"/>
      <c r="F55" s="43"/>
      <c r="G55" s="43"/>
      <c r="H55" s="43"/>
      <c r="I55" s="43"/>
      <c r="J55" s="42"/>
      <c r="O55" s="42"/>
      <c r="P55" s="42"/>
      <c r="Q55" s="42"/>
      <c r="R55" s="42"/>
      <c r="S55" s="42"/>
      <c r="T55" s="42"/>
      <c r="U55" s="42"/>
      <c r="V55" s="42"/>
      <c r="W55" s="42"/>
      <c r="X55" s="44"/>
      <c r="Y55" s="44"/>
      <c r="Z55" s="44"/>
      <c r="AA55" s="44"/>
      <c r="AB55" s="44"/>
    </row>
    <row r="56" spans="1:28">
      <c r="A56" s="42"/>
      <c r="B56" s="42"/>
      <c r="C56" s="42"/>
      <c r="D56" s="42"/>
      <c r="E56" s="43"/>
      <c r="F56" s="43"/>
      <c r="G56" s="43"/>
      <c r="H56" s="43"/>
      <c r="I56" s="43"/>
      <c r="J56" s="42"/>
      <c r="O56" s="42"/>
      <c r="P56" s="42"/>
      <c r="Q56" s="42"/>
      <c r="R56" s="42"/>
      <c r="S56" s="42"/>
      <c r="T56" s="42"/>
      <c r="U56" s="42"/>
      <c r="V56" s="42"/>
      <c r="W56" s="42"/>
      <c r="X56" s="44"/>
      <c r="Y56" s="44"/>
      <c r="Z56" s="44"/>
      <c r="AA56" s="44"/>
      <c r="AB56" s="44"/>
    </row>
    <row r="57" spans="1:28">
      <c r="A57" s="42"/>
      <c r="B57" s="42"/>
      <c r="C57" s="42"/>
      <c r="D57" s="42"/>
      <c r="E57" s="43"/>
      <c r="F57" s="43"/>
      <c r="G57" s="43"/>
      <c r="H57" s="43"/>
      <c r="I57" s="43"/>
      <c r="J57" s="42"/>
      <c r="O57" s="42"/>
      <c r="P57" s="42"/>
      <c r="Q57" s="42"/>
      <c r="R57" s="42"/>
      <c r="S57" s="42"/>
      <c r="T57" s="42"/>
      <c r="U57" s="42"/>
      <c r="V57" s="42"/>
      <c r="W57" s="42"/>
      <c r="X57" s="44"/>
      <c r="Y57" s="44"/>
      <c r="Z57" s="44"/>
      <c r="AA57" s="44"/>
      <c r="AB57" s="44"/>
    </row>
    <row r="58" spans="1:28">
      <c r="A58" s="42"/>
      <c r="B58" s="42"/>
      <c r="C58" s="42"/>
      <c r="D58" s="42"/>
      <c r="E58" s="43"/>
      <c r="F58" s="43"/>
      <c r="G58" s="43"/>
      <c r="H58" s="43"/>
      <c r="I58" s="43"/>
      <c r="J58" s="42"/>
      <c r="O58" s="42"/>
      <c r="P58" s="42"/>
      <c r="Q58" s="42"/>
      <c r="R58" s="42"/>
      <c r="S58" s="42"/>
      <c r="T58" s="42"/>
      <c r="U58" s="42"/>
      <c r="V58" s="42"/>
      <c r="W58" s="42"/>
      <c r="X58" s="44"/>
      <c r="Y58" s="44"/>
      <c r="Z58" s="44"/>
      <c r="AA58" s="44"/>
      <c r="AB58" s="44"/>
    </row>
    <row r="59" spans="1:28">
      <c r="A59" s="42"/>
      <c r="B59" s="42"/>
      <c r="C59" s="42"/>
      <c r="D59" s="42"/>
      <c r="E59" s="43"/>
      <c r="F59" s="43"/>
      <c r="G59" s="43"/>
      <c r="H59" s="43"/>
      <c r="I59" s="43"/>
      <c r="J59" s="42"/>
      <c r="O59" s="42"/>
      <c r="P59" s="42"/>
      <c r="Q59" s="42"/>
      <c r="R59" s="42"/>
      <c r="S59" s="42"/>
      <c r="T59" s="42"/>
      <c r="U59" s="42"/>
      <c r="V59" s="42"/>
      <c r="W59" s="42"/>
      <c r="X59" s="44"/>
      <c r="Y59" s="44"/>
      <c r="Z59" s="44"/>
      <c r="AA59" s="44"/>
      <c r="AB59" s="44"/>
    </row>
    <row r="60" spans="1:28">
      <c r="A60" s="42"/>
      <c r="B60" s="42"/>
      <c r="C60" s="42"/>
      <c r="D60" s="42"/>
      <c r="E60" s="43"/>
      <c r="F60" s="43"/>
      <c r="G60" s="43"/>
      <c r="H60" s="43"/>
      <c r="I60" s="43"/>
      <c r="J60" s="42"/>
      <c r="O60" s="42"/>
      <c r="P60" s="42"/>
      <c r="Q60" s="42"/>
      <c r="R60" s="42"/>
      <c r="S60" s="42"/>
      <c r="T60" s="42"/>
      <c r="U60" s="42"/>
      <c r="V60" s="42"/>
      <c r="W60" s="42"/>
      <c r="X60" s="44"/>
      <c r="Y60" s="44"/>
      <c r="Z60" s="44"/>
      <c r="AA60" s="44"/>
      <c r="AB60" s="44"/>
    </row>
    <row r="61" spans="1:10">
      <c r="A61" s="42"/>
      <c r="B61" s="42"/>
      <c r="C61" s="42"/>
      <c r="D61" s="42"/>
      <c r="E61" s="43"/>
      <c r="F61" s="43"/>
      <c r="G61" s="43"/>
      <c r="H61" s="43"/>
      <c r="I61" s="43"/>
      <c r="J61" s="42"/>
    </row>
    <row r="62" spans="1:10">
      <c r="A62" s="42"/>
      <c r="B62" s="42"/>
      <c r="C62" s="42"/>
      <c r="D62" s="42"/>
      <c r="E62" s="43"/>
      <c r="F62" s="43"/>
      <c r="G62" s="43"/>
      <c r="H62" s="43"/>
      <c r="I62" s="43"/>
      <c r="J62" s="42"/>
    </row>
    <row r="63" spans="1:10">
      <c r="A63" s="42"/>
      <c r="B63" s="42"/>
      <c r="C63" s="42"/>
      <c r="D63" s="42"/>
      <c r="E63" s="43"/>
      <c r="F63" s="43"/>
      <c r="G63" s="43"/>
      <c r="H63" s="43"/>
      <c r="I63" s="43"/>
      <c r="J63" s="42"/>
    </row>
    <row r="64" spans="1:10">
      <c r="A64" s="42"/>
      <c r="B64" s="42"/>
      <c r="C64" s="42"/>
      <c r="D64" s="42"/>
      <c r="E64" s="43"/>
      <c r="F64" s="43"/>
      <c r="G64" s="43"/>
      <c r="H64" s="43"/>
      <c r="I64" s="43"/>
      <c r="J64" s="42"/>
    </row>
    <row r="65" spans="1:10">
      <c r="A65" s="42"/>
      <c r="B65" s="42"/>
      <c r="C65" s="42"/>
      <c r="D65" s="42"/>
      <c r="E65" s="43"/>
      <c r="F65" s="43"/>
      <c r="G65" s="43"/>
      <c r="H65" s="43"/>
      <c r="I65" s="43"/>
      <c r="J65" s="42"/>
    </row>
    <row r="68" spans="1:33">
      <c r="A68" s="36"/>
      <c r="B68" s="36"/>
      <c r="C68" s="36"/>
      <c r="D68" s="37" t="s">
        <v>384</v>
      </c>
      <c r="E68" s="38"/>
      <c r="F68" s="38"/>
      <c r="G68" s="38"/>
      <c r="H68" s="38"/>
      <c r="I68" s="38"/>
      <c r="J68" s="36"/>
      <c r="K68" s="36"/>
      <c r="L68" s="36"/>
      <c r="M68" s="36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  <c r="AA68" s="44"/>
      <c r="AB68" s="44"/>
      <c r="AC68" s="44"/>
      <c r="AD68" s="44"/>
      <c r="AE68" s="44"/>
      <c r="AF68" s="44"/>
      <c r="AG68" s="44"/>
    </row>
    <row r="69" spans="1:33">
      <c r="A69" s="36"/>
      <c r="B69" s="36"/>
      <c r="C69" s="36"/>
      <c r="D69" s="38"/>
      <c r="E69" s="38"/>
      <c r="F69" s="38"/>
      <c r="G69" s="38"/>
      <c r="H69" s="38"/>
      <c r="I69" s="38"/>
      <c r="J69" s="36"/>
      <c r="K69" s="36"/>
      <c r="L69" s="36"/>
      <c r="M69" s="36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  <c r="AA69" s="44"/>
      <c r="AB69" s="44"/>
      <c r="AC69" s="44"/>
      <c r="AD69" s="44"/>
      <c r="AE69" s="44"/>
      <c r="AF69" s="44"/>
      <c r="AG69" s="44"/>
    </row>
    <row r="70" spans="1:21">
      <c r="A70" s="31" t="s">
        <v>333</v>
      </c>
      <c r="B70" s="42"/>
      <c r="C70" s="42"/>
      <c r="D70" s="42"/>
      <c r="E70" s="43"/>
      <c r="F70" s="43"/>
      <c r="G70" s="43"/>
      <c r="H70" s="43"/>
      <c r="I70" s="43"/>
      <c r="J70" s="42"/>
      <c r="K70" s="42"/>
      <c r="M70" s="39" t="s">
        <v>356</v>
      </c>
      <c r="N70" s="40"/>
      <c r="O70" s="40"/>
      <c r="P70" s="40"/>
      <c r="Q70" s="40"/>
      <c r="R70" s="40"/>
      <c r="S70" s="40"/>
      <c r="T70" s="40"/>
      <c r="U70" s="40"/>
    </row>
    <row r="71" spans="1:21">
      <c r="A71" s="42"/>
      <c r="B71" s="42"/>
      <c r="C71" s="42"/>
      <c r="D71" s="42"/>
      <c r="E71" s="43"/>
      <c r="F71" s="43"/>
      <c r="G71" s="43"/>
      <c r="H71" s="43"/>
      <c r="I71" s="43"/>
      <c r="J71" s="42"/>
      <c r="K71" s="42"/>
      <c r="M71" s="40"/>
      <c r="N71" s="40"/>
      <c r="O71" s="40"/>
      <c r="P71" s="40"/>
      <c r="Q71" s="40"/>
      <c r="R71" s="40"/>
      <c r="S71" s="40"/>
      <c r="T71" s="40"/>
      <c r="U71" s="40"/>
    </row>
    <row r="72" spans="1:21">
      <c r="A72" s="42"/>
      <c r="B72" s="42"/>
      <c r="C72" s="42"/>
      <c r="D72" s="42"/>
      <c r="E72" s="43"/>
      <c r="F72" s="43"/>
      <c r="G72" s="43"/>
      <c r="H72" s="43"/>
      <c r="I72" s="43"/>
      <c r="J72" s="42"/>
      <c r="K72" s="42"/>
      <c r="M72" s="40"/>
      <c r="N72" s="40"/>
      <c r="O72" s="40"/>
      <c r="P72" s="40"/>
      <c r="Q72" s="40"/>
      <c r="R72" s="40"/>
      <c r="S72" s="40"/>
      <c r="T72" s="40"/>
      <c r="U72" s="40"/>
    </row>
    <row r="73" spans="1:21">
      <c r="A73" s="42"/>
      <c r="B73" s="42"/>
      <c r="C73" s="42"/>
      <c r="D73" s="42"/>
      <c r="E73" s="43"/>
      <c r="F73" s="43"/>
      <c r="G73" s="43"/>
      <c r="H73" s="43"/>
      <c r="I73" s="43"/>
      <c r="J73" s="42"/>
      <c r="K73" s="42"/>
      <c r="M73" s="40"/>
      <c r="N73" s="40"/>
      <c r="O73" s="40"/>
      <c r="P73" s="40"/>
      <c r="Q73" s="40"/>
      <c r="R73" s="40"/>
      <c r="S73" s="40"/>
      <c r="T73" s="40"/>
      <c r="U73" s="40"/>
    </row>
    <row r="74" spans="1:21">
      <c r="A74" s="42"/>
      <c r="B74" s="42"/>
      <c r="C74" s="42"/>
      <c r="D74" s="42"/>
      <c r="E74" s="43"/>
      <c r="F74" s="43"/>
      <c r="G74" s="43"/>
      <c r="H74" s="43"/>
      <c r="I74" s="43"/>
      <c r="J74" s="42"/>
      <c r="K74" s="42"/>
      <c r="M74" s="40"/>
      <c r="N74" s="40"/>
      <c r="O74" s="40"/>
      <c r="P74" s="40"/>
      <c r="Q74" s="40"/>
      <c r="R74" s="40"/>
      <c r="S74" s="40"/>
      <c r="T74" s="40"/>
      <c r="U74" s="40"/>
    </row>
    <row r="75" spans="1:21">
      <c r="A75" s="42"/>
      <c r="B75" s="42"/>
      <c r="C75" s="42"/>
      <c r="D75" s="42"/>
      <c r="E75" s="43"/>
      <c r="F75" s="43"/>
      <c r="G75" s="43"/>
      <c r="H75" s="43"/>
      <c r="I75" s="43"/>
      <c r="J75" s="42"/>
      <c r="K75" s="42"/>
      <c r="M75" s="40"/>
      <c r="N75" s="40"/>
      <c r="O75" s="40"/>
      <c r="P75" s="40"/>
      <c r="Q75" s="40"/>
      <c r="R75" s="40"/>
      <c r="S75" s="40"/>
      <c r="T75" s="40"/>
      <c r="U75" s="40"/>
    </row>
    <row r="76" spans="1:21">
      <c r="A76" s="42"/>
      <c r="B76" s="42"/>
      <c r="C76" s="42"/>
      <c r="D76" s="42"/>
      <c r="E76" s="43"/>
      <c r="F76" s="43"/>
      <c r="G76" s="43"/>
      <c r="H76" s="43"/>
      <c r="I76" s="43"/>
      <c r="J76" s="42"/>
      <c r="K76" s="42"/>
      <c r="M76" s="40"/>
      <c r="N76" s="40"/>
      <c r="O76" s="40"/>
      <c r="P76" s="40"/>
      <c r="Q76" s="40"/>
      <c r="R76" s="40"/>
      <c r="S76" s="40"/>
      <c r="T76" s="40"/>
      <c r="U76" s="40"/>
    </row>
    <row r="77" spans="1:21">
      <c r="A77" s="42"/>
      <c r="B77" s="42"/>
      <c r="C77" s="42"/>
      <c r="D77" s="42"/>
      <c r="E77" s="43"/>
      <c r="F77" s="43"/>
      <c r="G77" s="43"/>
      <c r="H77" s="43"/>
      <c r="I77" s="43"/>
      <c r="J77" s="42"/>
      <c r="K77" s="42"/>
      <c r="M77" s="40"/>
      <c r="N77" s="40"/>
      <c r="O77" s="40"/>
      <c r="P77" s="40"/>
      <c r="Q77" s="40"/>
      <c r="R77" s="40"/>
      <c r="S77" s="40"/>
      <c r="T77" s="40"/>
      <c r="U77" s="40"/>
    </row>
    <row r="78" spans="1:21">
      <c r="A78" s="42"/>
      <c r="B78" s="42"/>
      <c r="C78" s="42"/>
      <c r="D78" s="42"/>
      <c r="E78" s="43"/>
      <c r="F78" s="43"/>
      <c r="G78" s="43"/>
      <c r="H78" s="43"/>
      <c r="I78" s="43"/>
      <c r="J78" s="42"/>
      <c r="K78" s="42"/>
      <c r="M78" s="40"/>
      <c r="N78" s="40"/>
      <c r="O78" s="40"/>
      <c r="P78" s="40"/>
      <c r="Q78" s="40"/>
      <c r="R78" s="40"/>
      <c r="S78" s="40"/>
      <c r="T78" s="40"/>
      <c r="U78" s="40"/>
    </row>
    <row r="79" spans="1:21">
      <c r="A79" s="42"/>
      <c r="B79" s="42"/>
      <c r="C79" s="42"/>
      <c r="D79" s="42"/>
      <c r="E79" s="43"/>
      <c r="F79" s="43"/>
      <c r="G79" s="43"/>
      <c r="H79" s="43"/>
      <c r="I79" s="43"/>
      <c r="J79" s="42"/>
      <c r="K79" s="42"/>
      <c r="M79" s="40"/>
      <c r="N79" s="40"/>
      <c r="O79" s="40"/>
      <c r="P79" s="40"/>
      <c r="Q79" s="40"/>
      <c r="R79" s="40"/>
      <c r="S79" s="40"/>
      <c r="T79" s="40"/>
      <c r="U79" s="40"/>
    </row>
    <row r="80" spans="1:21">
      <c r="A80" s="42"/>
      <c r="B80" s="42"/>
      <c r="C80" s="42"/>
      <c r="D80" s="42"/>
      <c r="E80" s="43"/>
      <c r="F80" s="43"/>
      <c r="G80" s="43"/>
      <c r="H80" s="43"/>
      <c r="I80" s="43"/>
      <c r="J80" s="42"/>
      <c r="K80" s="42"/>
      <c r="M80" s="40"/>
      <c r="N80" s="40"/>
      <c r="O80" s="40"/>
      <c r="P80" s="40"/>
      <c r="Q80" s="40"/>
      <c r="R80" s="40"/>
      <c r="S80" s="40"/>
      <c r="T80" s="40"/>
      <c r="U80" s="40"/>
    </row>
    <row r="81" spans="1:33">
      <c r="A81" s="42"/>
      <c r="B81" s="42"/>
      <c r="C81" s="42"/>
      <c r="D81" s="42"/>
      <c r="E81" s="43"/>
      <c r="F81" s="43"/>
      <c r="G81" s="43"/>
      <c r="H81" s="43"/>
      <c r="I81" s="43"/>
      <c r="J81" s="42"/>
      <c r="K81" s="42"/>
      <c r="M81" s="40"/>
      <c r="N81" s="40"/>
      <c r="O81" s="40"/>
      <c r="P81" s="40"/>
      <c r="Q81" s="40"/>
      <c r="R81" s="40"/>
      <c r="S81" s="40"/>
      <c r="T81" s="40"/>
      <c r="U81" s="40"/>
      <c r="V81" s="44"/>
      <c r="W81" s="44"/>
      <c r="X81" s="44"/>
      <c r="Y81" s="44"/>
      <c r="Z81" s="44"/>
      <c r="AA81" s="44"/>
      <c r="AB81" s="44"/>
      <c r="AC81" s="44"/>
      <c r="AD81" s="44"/>
      <c r="AE81" s="44"/>
      <c r="AF81" s="44"/>
      <c r="AG81" s="44"/>
    </row>
    <row r="82" spans="1:21">
      <c r="A82" s="42"/>
      <c r="B82" s="42"/>
      <c r="C82" s="42"/>
      <c r="D82" s="42"/>
      <c r="E82" s="43"/>
      <c r="F82" s="43"/>
      <c r="G82" s="43"/>
      <c r="H82" s="43"/>
      <c r="I82" s="43"/>
      <c r="J82" s="42"/>
      <c r="K82" s="42"/>
      <c r="M82" s="40"/>
      <c r="N82" s="40"/>
      <c r="O82" s="40"/>
      <c r="P82" s="40"/>
      <c r="Q82" s="40"/>
      <c r="R82" s="40"/>
      <c r="S82" s="40"/>
      <c r="T82" s="40"/>
      <c r="U82" s="40"/>
    </row>
    <row r="83" spans="1:21">
      <c r="A83" s="42"/>
      <c r="B83" s="42"/>
      <c r="C83" s="42"/>
      <c r="D83" s="42"/>
      <c r="E83" s="43"/>
      <c r="F83" s="43"/>
      <c r="G83" s="43"/>
      <c r="H83" s="43"/>
      <c r="I83" s="43"/>
      <c r="J83" s="42"/>
      <c r="K83" s="42"/>
      <c r="M83" s="40"/>
      <c r="N83" s="40"/>
      <c r="O83" s="40"/>
      <c r="P83" s="40"/>
      <c r="Q83" s="40"/>
      <c r="R83" s="40"/>
      <c r="S83" s="40"/>
      <c r="T83" s="40"/>
      <c r="U83" s="40"/>
    </row>
    <row r="84" spans="1:21">
      <c r="A84" s="42"/>
      <c r="B84" s="42"/>
      <c r="C84" s="42"/>
      <c r="D84" s="42"/>
      <c r="E84" s="43"/>
      <c r="F84" s="43"/>
      <c r="G84" s="43"/>
      <c r="H84" s="43"/>
      <c r="I84" s="43"/>
      <c r="J84" s="42"/>
      <c r="K84" s="42"/>
      <c r="M84" s="40"/>
      <c r="N84" s="40"/>
      <c r="O84" s="40"/>
      <c r="P84" s="40"/>
      <c r="Q84" s="40"/>
      <c r="R84" s="40"/>
      <c r="S84" s="40"/>
      <c r="T84" s="40"/>
      <c r="U84" s="40"/>
    </row>
    <row r="85" spans="1:21">
      <c r="A85" s="42"/>
      <c r="B85" s="42"/>
      <c r="C85" s="42"/>
      <c r="D85" s="42"/>
      <c r="E85" s="43"/>
      <c r="F85" s="43"/>
      <c r="G85" s="43"/>
      <c r="H85" s="43"/>
      <c r="I85" s="43"/>
      <c r="J85" s="42"/>
      <c r="K85" s="42"/>
      <c r="M85" s="40"/>
      <c r="N85" s="40"/>
      <c r="O85" s="40"/>
      <c r="P85" s="40"/>
      <c r="Q85" s="40"/>
      <c r="R85" s="40"/>
      <c r="S85" s="40"/>
      <c r="T85" s="40"/>
      <c r="U85" s="40"/>
    </row>
    <row r="86" spans="1:21">
      <c r="A86" s="42"/>
      <c r="B86" s="42"/>
      <c r="C86" s="42"/>
      <c r="D86" s="42"/>
      <c r="E86" s="43"/>
      <c r="F86" s="43"/>
      <c r="G86" s="43"/>
      <c r="H86" s="43"/>
      <c r="I86" s="43"/>
      <c r="J86" s="42"/>
      <c r="K86" s="42"/>
      <c r="M86" s="40"/>
      <c r="N86" s="40"/>
      <c r="O86" s="40"/>
      <c r="P86" s="40"/>
      <c r="Q86" s="40"/>
      <c r="R86" s="40"/>
      <c r="S86" s="40"/>
      <c r="T86" s="40"/>
      <c r="U86" s="40"/>
    </row>
    <row r="87" spans="1:21">
      <c r="A87" s="42"/>
      <c r="B87" s="42"/>
      <c r="C87" s="42"/>
      <c r="D87" s="42"/>
      <c r="E87" s="43"/>
      <c r="F87" s="43"/>
      <c r="G87" s="43"/>
      <c r="H87" s="43"/>
      <c r="I87" s="43"/>
      <c r="J87" s="42"/>
      <c r="K87" s="42"/>
      <c r="M87" s="40"/>
      <c r="N87" s="40"/>
      <c r="O87" s="40"/>
      <c r="P87" s="40"/>
      <c r="Q87" s="40"/>
      <c r="R87" s="40"/>
      <c r="S87" s="40"/>
      <c r="T87" s="40"/>
      <c r="U87" s="40"/>
    </row>
    <row r="88" spans="1:21">
      <c r="A88" s="42"/>
      <c r="B88" s="42"/>
      <c r="C88" s="42"/>
      <c r="D88" s="42"/>
      <c r="E88" s="43"/>
      <c r="F88" s="43"/>
      <c r="G88" s="43"/>
      <c r="H88" s="43"/>
      <c r="I88" s="43"/>
      <c r="J88" s="42"/>
      <c r="K88" s="42"/>
      <c r="M88" s="40"/>
      <c r="N88" s="40"/>
      <c r="O88" s="40"/>
      <c r="P88" s="40"/>
      <c r="Q88" s="40"/>
      <c r="R88" s="40"/>
      <c r="S88" s="40"/>
      <c r="T88" s="40"/>
      <c r="U88" s="40"/>
    </row>
    <row r="89" spans="1:21">
      <c r="A89" s="42"/>
      <c r="B89" s="42"/>
      <c r="C89" s="42"/>
      <c r="D89" s="42"/>
      <c r="E89" s="43"/>
      <c r="F89" s="43"/>
      <c r="G89" s="43"/>
      <c r="H89" s="43"/>
      <c r="I89" s="43"/>
      <c r="J89" s="42"/>
      <c r="K89" s="42"/>
      <c r="M89" s="40"/>
      <c r="N89" s="40"/>
      <c r="O89" s="40"/>
      <c r="P89" s="40"/>
      <c r="Q89" s="40"/>
      <c r="R89" s="40"/>
      <c r="S89" s="40"/>
      <c r="T89" s="40"/>
      <c r="U89" s="40"/>
    </row>
    <row r="90" spans="1:21">
      <c r="A90" s="42"/>
      <c r="B90" s="42"/>
      <c r="C90" s="42"/>
      <c r="D90" s="42"/>
      <c r="E90" s="43"/>
      <c r="F90" s="43"/>
      <c r="G90" s="43"/>
      <c r="H90" s="43"/>
      <c r="I90" s="43"/>
      <c r="J90" s="42"/>
      <c r="K90" s="42"/>
      <c r="M90" s="40"/>
      <c r="N90" s="40"/>
      <c r="O90" s="40"/>
      <c r="P90" s="40"/>
      <c r="Q90" s="40"/>
      <c r="R90" s="40"/>
      <c r="S90" s="40"/>
      <c r="T90" s="40"/>
      <c r="U90" s="40"/>
    </row>
    <row r="91" spans="1:21">
      <c r="A91" s="42"/>
      <c r="B91" s="42"/>
      <c r="C91" s="42"/>
      <c r="D91" s="42"/>
      <c r="E91" s="43"/>
      <c r="F91" s="43"/>
      <c r="G91" s="43"/>
      <c r="H91" s="43"/>
      <c r="I91" s="43"/>
      <c r="J91" s="42"/>
      <c r="K91" s="42"/>
      <c r="M91" s="40"/>
      <c r="N91" s="40"/>
      <c r="O91" s="40"/>
      <c r="P91" s="40"/>
      <c r="Q91" s="40"/>
      <c r="R91" s="40"/>
      <c r="S91" s="40"/>
      <c r="T91" s="40"/>
      <c r="U91" s="40"/>
    </row>
    <row r="92" spans="1:21">
      <c r="A92" s="42"/>
      <c r="B92" s="42"/>
      <c r="C92" s="42"/>
      <c r="D92" s="42"/>
      <c r="E92" s="43"/>
      <c r="F92" s="43"/>
      <c r="G92" s="43"/>
      <c r="H92" s="43"/>
      <c r="I92" s="43"/>
      <c r="J92" s="42"/>
      <c r="K92" s="42"/>
      <c r="M92" s="40"/>
      <c r="N92" s="40"/>
      <c r="O92" s="40"/>
      <c r="P92" s="40"/>
      <c r="Q92" s="40"/>
      <c r="R92" s="40"/>
      <c r="S92" s="40"/>
      <c r="T92" s="40"/>
      <c r="U92" s="40"/>
    </row>
    <row r="93" spans="1:21">
      <c r="A93" s="42"/>
      <c r="B93" s="42"/>
      <c r="C93" s="42"/>
      <c r="D93" s="42"/>
      <c r="E93" s="43"/>
      <c r="F93" s="43"/>
      <c r="G93" s="43"/>
      <c r="H93" s="43"/>
      <c r="I93" s="43"/>
      <c r="J93" s="42"/>
      <c r="K93" s="42"/>
      <c r="M93" s="40"/>
      <c r="N93" s="40"/>
      <c r="O93" s="40"/>
      <c r="P93" s="40"/>
      <c r="Q93" s="40"/>
      <c r="R93" s="40"/>
      <c r="S93" s="40"/>
      <c r="T93" s="40"/>
      <c r="U93" s="40"/>
    </row>
    <row r="94" spans="1:21">
      <c r="A94" s="42"/>
      <c r="B94" s="42"/>
      <c r="C94" s="42"/>
      <c r="D94" s="42"/>
      <c r="E94" s="43"/>
      <c r="F94" s="43"/>
      <c r="G94" s="43"/>
      <c r="H94" s="43"/>
      <c r="I94" s="43"/>
      <c r="J94" s="42"/>
      <c r="K94" s="42"/>
      <c r="M94" s="40"/>
      <c r="N94" s="40"/>
      <c r="O94" s="40"/>
      <c r="P94" s="40"/>
      <c r="Q94" s="40"/>
      <c r="R94" s="40"/>
      <c r="S94" s="40"/>
      <c r="T94" s="40"/>
      <c r="U94" s="40"/>
    </row>
    <row r="95" spans="1:21">
      <c r="A95" s="42"/>
      <c r="B95" s="42"/>
      <c r="C95" s="42"/>
      <c r="D95" s="42"/>
      <c r="E95" s="43"/>
      <c r="F95" s="43"/>
      <c r="G95" s="43"/>
      <c r="H95" s="43"/>
      <c r="I95" s="43"/>
      <c r="J95" s="42"/>
      <c r="K95" s="42"/>
      <c r="M95" s="40"/>
      <c r="N95" s="40"/>
      <c r="O95" s="40"/>
      <c r="P95" s="40"/>
      <c r="Q95" s="40"/>
      <c r="R95" s="40"/>
      <c r="S95" s="40"/>
      <c r="T95" s="40"/>
      <c r="U95" s="40"/>
    </row>
    <row r="96" spans="1:21">
      <c r="A96" s="42"/>
      <c r="B96" s="42"/>
      <c r="C96" s="42"/>
      <c r="D96" s="42"/>
      <c r="E96" s="43"/>
      <c r="F96" s="43"/>
      <c r="G96" s="43"/>
      <c r="H96" s="43"/>
      <c r="I96" s="43"/>
      <c r="J96" s="42"/>
      <c r="K96" s="42"/>
      <c r="M96" s="40"/>
      <c r="N96" s="40"/>
      <c r="O96" s="40"/>
      <c r="P96" s="40"/>
      <c r="Q96" s="40"/>
      <c r="R96" s="40"/>
      <c r="S96" s="40"/>
      <c r="T96" s="40"/>
      <c r="U96" s="40"/>
    </row>
    <row r="97" spans="1:21">
      <c r="A97" s="42"/>
      <c r="B97" s="42"/>
      <c r="C97" s="42"/>
      <c r="D97" s="42"/>
      <c r="E97" s="43"/>
      <c r="F97" s="43"/>
      <c r="G97" s="43"/>
      <c r="H97" s="43"/>
      <c r="I97" s="43"/>
      <c r="J97" s="42"/>
      <c r="K97" s="42"/>
      <c r="M97" s="40"/>
      <c r="N97" s="40"/>
      <c r="O97" s="40"/>
      <c r="P97" s="40"/>
      <c r="Q97" s="40"/>
      <c r="R97" s="40"/>
      <c r="S97" s="40"/>
      <c r="T97" s="40"/>
      <c r="U97" s="40"/>
    </row>
    <row r="98" spans="1:21">
      <c r="A98" s="42"/>
      <c r="B98" s="42"/>
      <c r="C98" s="42"/>
      <c r="D98" s="42"/>
      <c r="E98" s="43"/>
      <c r="F98" s="43"/>
      <c r="G98" s="43"/>
      <c r="H98" s="43"/>
      <c r="I98" s="43"/>
      <c r="J98" s="42"/>
      <c r="K98" s="42"/>
      <c r="M98" s="40"/>
      <c r="N98" s="40"/>
      <c r="O98" s="40"/>
      <c r="P98" s="40"/>
      <c r="Q98" s="40"/>
      <c r="R98" s="40"/>
      <c r="S98" s="40"/>
      <c r="T98" s="40"/>
      <c r="U98" s="40"/>
    </row>
    <row r="99" spans="1:21">
      <c r="A99" s="42"/>
      <c r="B99" s="42"/>
      <c r="C99" s="42"/>
      <c r="D99" s="42"/>
      <c r="E99" s="43"/>
      <c r="F99" s="43"/>
      <c r="G99" s="43"/>
      <c r="H99" s="43"/>
      <c r="I99" s="43"/>
      <c r="J99" s="42"/>
      <c r="K99" s="42"/>
      <c r="M99" s="40"/>
      <c r="N99" s="40"/>
      <c r="O99" s="40"/>
      <c r="P99" s="40"/>
      <c r="Q99" s="40"/>
      <c r="R99" s="40"/>
      <c r="S99" s="40"/>
      <c r="T99" s="40"/>
      <c r="U99" s="40"/>
    </row>
    <row r="100" spans="1:21">
      <c r="A100" s="42"/>
      <c r="B100" s="42"/>
      <c r="C100" s="42"/>
      <c r="D100" s="42"/>
      <c r="E100" s="43"/>
      <c r="F100" s="43"/>
      <c r="G100" s="43"/>
      <c r="H100" s="43"/>
      <c r="I100" s="43"/>
      <c r="J100" s="42"/>
      <c r="K100" s="42"/>
      <c r="M100" s="40"/>
      <c r="N100" s="40"/>
      <c r="O100" s="40"/>
      <c r="P100" s="40"/>
      <c r="Q100" s="40"/>
      <c r="R100" s="40"/>
      <c r="S100" s="40"/>
      <c r="T100" s="40"/>
      <c r="U100" s="40"/>
    </row>
    <row r="101" spans="1:21">
      <c r="A101" s="42"/>
      <c r="B101" s="42"/>
      <c r="C101" s="42"/>
      <c r="D101" s="42"/>
      <c r="E101" s="43"/>
      <c r="F101" s="43"/>
      <c r="G101" s="43"/>
      <c r="H101" s="43"/>
      <c r="I101" s="43"/>
      <c r="J101" s="42"/>
      <c r="K101" s="42"/>
      <c r="M101" s="40"/>
      <c r="N101" s="40"/>
      <c r="O101" s="40"/>
      <c r="P101" s="40"/>
      <c r="Q101" s="40"/>
      <c r="R101" s="40"/>
      <c r="S101" s="40"/>
      <c r="T101" s="40"/>
      <c r="U101" s="40"/>
    </row>
    <row r="102" spans="1:21">
      <c r="A102" s="42"/>
      <c r="B102" s="42"/>
      <c r="C102" s="42"/>
      <c r="D102" s="42"/>
      <c r="E102" s="43"/>
      <c r="F102" s="43"/>
      <c r="G102" s="43"/>
      <c r="H102" s="43"/>
      <c r="I102" s="43"/>
      <c r="J102" s="42"/>
      <c r="K102" s="42"/>
      <c r="M102" s="40"/>
      <c r="N102" s="40"/>
      <c r="O102" s="40"/>
      <c r="P102" s="40"/>
      <c r="Q102" s="40"/>
      <c r="R102" s="40"/>
      <c r="S102" s="40"/>
      <c r="T102" s="40"/>
      <c r="U102" s="40"/>
    </row>
    <row r="103" spans="1:21">
      <c r="A103" s="42"/>
      <c r="B103" s="42"/>
      <c r="C103" s="42"/>
      <c r="D103" s="42"/>
      <c r="E103" s="43"/>
      <c r="F103" s="43"/>
      <c r="G103" s="43"/>
      <c r="H103" s="43"/>
      <c r="I103" s="43"/>
      <c r="J103" s="42"/>
      <c r="K103" s="42"/>
      <c r="M103" s="40"/>
      <c r="N103" s="40"/>
      <c r="O103" s="40"/>
      <c r="P103" s="40"/>
      <c r="Q103" s="40"/>
      <c r="R103" s="40"/>
      <c r="S103" s="40"/>
      <c r="T103" s="40"/>
      <c r="U103" s="40"/>
    </row>
    <row r="104" spans="1:21">
      <c r="A104" s="42"/>
      <c r="B104" s="42"/>
      <c r="C104" s="42"/>
      <c r="D104" s="42"/>
      <c r="E104" s="43"/>
      <c r="F104" s="43"/>
      <c r="G104" s="43"/>
      <c r="H104" s="43"/>
      <c r="I104" s="43"/>
      <c r="J104" s="42"/>
      <c r="K104" s="42"/>
      <c r="M104" s="40"/>
      <c r="N104" s="40"/>
      <c r="O104" s="40"/>
      <c r="P104" s="40"/>
      <c r="Q104" s="40"/>
      <c r="R104" s="40"/>
      <c r="S104" s="40"/>
      <c r="T104" s="40"/>
      <c r="U104" s="40"/>
    </row>
    <row r="105" spans="1:21">
      <c r="A105" s="42"/>
      <c r="B105" s="42"/>
      <c r="C105" s="42"/>
      <c r="D105" s="42"/>
      <c r="E105" s="43"/>
      <c r="F105" s="43"/>
      <c r="G105" s="43"/>
      <c r="H105" s="43"/>
      <c r="I105" s="43"/>
      <c r="J105" s="42"/>
      <c r="K105" s="42"/>
      <c r="M105" s="40"/>
      <c r="N105" s="40"/>
      <c r="O105" s="40"/>
      <c r="P105" s="40"/>
      <c r="Q105" s="40"/>
      <c r="R105" s="40"/>
      <c r="S105" s="40"/>
      <c r="T105" s="40"/>
      <c r="U105" s="40"/>
    </row>
    <row r="106" spans="1:21">
      <c r="A106" s="42"/>
      <c r="B106" s="42"/>
      <c r="C106" s="42"/>
      <c r="D106" s="42"/>
      <c r="E106" s="43"/>
      <c r="F106" s="43"/>
      <c r="G106" s="43"/>
      <c r="H106" s="43"/>
      <c r="I106" s="43"/>
      <c r="J106" s="42"/>
      <c r="K106" s="42"/>
      <c r="M106" s="40"/>
      <c r="N106" s="40"/>
      <c r="O106" s="40"/>
      <c r="P106" s="40"/>
      <c r="Q106" s="40"/>
      <c r="R106" s="40"/>
      <c r="S106" s="40"/>
      <c r="T106" s="40"/>
      <c r="U106" s="40"/>
    </row>
    <row r="107" spans="1:11">
      <c r="A107" s="42"/>
      <c r="B107" s="42"/>
      <c r="C107" s="42"/>
      <c r="D107" s="42"/>
      <c r="E107" s="43"/>
      <c r="F107" s="43"/>
      <c r="G107" s="43"/>
      <c r="H107" s="43"/>
      <c r="I107" s="43"/>
      <c r="J107" s="42"/>
      <c r="K107" s="42"/>
    </row>
    <row r="108" spans="1:13">
      <c r="A108" s="36"/>
      <c r="B108" s="36"/>
      <c r="C108" s="36"/>
      <c r="D108" s="37" t="s">
        <v>370</v>
      </c>
      <c r="E108" s="38"/>
      <c r="F108" s="38"/>
      <c r="G108" s="38"/>
      <c r="H108" s="38"/>
      <c r="I108" s="38"/>
      <c r="J108" s="36"/>
      <c r="K108" s="36"/>
      <c r="L108" s="36"/>
      <c r="M108" s="36"/>
    </row>
    <row r="109" spans="1:13">
      <c r="A109" s="36"/>
      <c r="B109" s="36"/>
      <c r="C109" s="36"/>
      <c r="D109" s="38"/>
      <c r="E109" s="38"/>
      <c r="F109" s="38"/>
      <c r="G109" s="38"/>
      <c r="H109" s="38"/>
      <c r="I109" s="38"/>
      <c r="J109" s="36"/>
      <c r="K109" s="36"/>
      <c r="L109" s="36"/>
      <c r="M109" s="36"/>
    </row>
    <row r="110" spans="1:14">
      <c r="A110" s="31" t="s">
        <v>333</v>
      </c>
      <c r="B110" s="42"/>
      <c r="C110" s="42"/>
      <c r="D110" s="42"/>
      <c r="E110" s="43"/>
      <c r="F110" s="43"/>
      <c r="G110" s="43"/>
      <c r="H110" s="43"/>
      <c r="I110" s="43"/>
      <c r="J110" s="42"/>
      <c r="K110" s="42"/>
      <c r="L110" s="42"/>
      <c r="M110" s="42"/>
      <c r="N110" s="42"/>
    </row>
    <row r="111" spans="1:14">
      <c r="A111" s="42"/>
      <c r="B111" s="42"/>
      <c r="C111" s="42"/>
      <c r="D111" s="42"/>
      <c r="E111" s="43"/>
      <c r="F111" s="43"/>
      <c r="G111" s="43"/>
      <c r="H111" s="43"/>
      <c r="I111" s="43"/>
      <c r="J111" s="42"/>
      <c r="K111" s="42"/>
      <c r="L111" s="42"/>
      <c r="M111" s="42"/>
      <c r="N111" s="42"/>
    </row>
    <row r="112" spans="1:14">
      <c r="A112" s="42"/>
      <c r="B112" s="42"/>
      <c r="C112" s="42"/>
      <c r="D112" s="42"/>
      <c r="E112" s="43"/>
      <c r="F112" s="43"/>
      <c r="G112" s="43"/>
      <c r="H112" s="43"/>
      <c r="I112" s="43"/>
      <c r="J112" s="42"/>
      <c r="K112" s="42"/>
      <c r="L112" s="42"/>
      <c r="M112" s="42"/>
      <c r="N112" s="42"/>
    </row>
    <row r="113" spans="1:14">
      <c r="A113" s="42"/>
      <c r="B113" s="42"/>
      <c r="C113" s="42"/>
      <c r="D113" s="42"/>
      <c r="E113" s="43"/>
      <c r="F113" s="43"/>
      <c r="G113" s="43"/>
      <c r="H113" s="43"/>
      <c r="I113" s="43"/>
      <c r="J113" s="42"/>
      <c r="K113" s="42"/>
      <c r="L113" s="42"/>
      <c r="M113" s="42"/>
      <c r="N113" s="42"/>
    </row>
    <row r="114" spans="1:14">
      <c r="A114" s="42"/>
      <c r="B114" s="42"/>
      <c r="C114" s="42"/>
      <c r="D114" s="42"/>
      <c r="E114" s="43"/>
      <c r="F114" s="43"/>
      <c r="G114" s="43"/>
      <c r="H114" s="43"/>
      <c r="I114" s="43"/>
      <c r="J114" s="42"/>
      <c r="K114" s="42"/>
      <c r="L114" s="42"/>
      <c r="M114" s="42"/>
      <c r="N114" s="42"/>
    </row>
    <row r="115" spans="1:14">
      <c r="A115" s="42"/>
      <c r="B115" s="42"/>
      <c r="C115" s="42"/>
      <c r="D115" s="42"/>
      <c r="E115" s="43"/>
      <c r="F115" s="43"/>
      <c r="G115" s="43"/>
      <c r="H115" s="43"/>
      <c r="I115" s="43"/>
      <c r="J115" s="42"/>
      <c r="K115" s="42"/>
      <c r="L115" s="42"/>
      <c r="M115" s="42"/>
      <c r="N115" s="42"/>
    </row>
    <row r="116" spans="1:14">
      <c r="A116" s="42"/>
      <c r="B116" s="42"/>
      <c r="C116" s="42"/>
      <c r="D116" s="42"/>
      <c r="E116" s="43"/>
      <c r="F116" s="43"/>
      <c r="G116" s="43"/>
      <c r="H116" s="43"/>
      <c r="I116" s="43"/>
      <c r="J116" s="42"/>
      <c r="K116" s="42"/>
      <c r="L116" s="42"/>
      <c r="M116" s="42"/>
      <c r="N116" s="42"/>
    </row>
    <row r="117" spans="1:14">
      <c r="A117" s="42"/>
      <c r="B117" s="42"/>
      <c r="C117" s="42"/>
      <c r="D117" s="42"/>
      <c r="E117" s="43"/>
      <c r="F117" s="43"/>
      <c r="G117" s="43"/>
      <c r="H117" s="43"/>
      <c r="I117" s="43"/>
      <c r="J117" s="42"/>
      <c r="K117" s="42"/>
      <c r="L117" s="42"/>
      <c r="M117" s="42"/>
      <c r="N117" s="42"/>
    </row>
    <row r="118" spans="1:14">
      <c r="A118" s="42"/>
      <c r="B118" s="42"/>
      <c r="C118" s="42"/>
      <c r="D118" s="42"/>
      <c r="E118" s="43"/>
      <c r="F118" s="43"/>
      <c r="G118" s="43"/>
      <c r="H118" s="43"/>
      <c r="I118" s="43"/>
      <c r="J118" s="42"/>
      <c r="K118" s="42"/>
      <c r="L118" s="42"/>
      <c r="M118" s="42"/>
      <c r="N118" s="42"/>
    </row>
    <row r="119" spans="1:14">
      <c r="A119" s="42"/>
      <c r="B119" s="42"/>
      <c r="C119" s="42"/>
      <c r="D119" s="42"/>
      <c r="E119" s="43"/>
      <c r="F119" s="43"/>
      <c r="G119" s="43"/>
      <c r="H119" s="43"/>
      <c r="I119" s="43"/>
      <c r="J119" s="42"/>
      <c r="K119" s="42"/>
      <c r="L119" s="42"/>
      <c r="M119" s="42"/>
      <c r="N119" s="42"/>
    </row>
    <row r="120" spans="1:14">
      <c r="A120" s="42"/>
      <c r="B120" s="42"/>
      <c r="C120" s="42"/>
      <c r="D120" s="42"/>
      <c r="E120" s="43"/>
      <c r="F120" s="43"/>
      <c r="G120" s="43"/>
      <c r="H120" s="43"/>
      <c r="I120" s="43"/>
      <c r="J120" s="42"/>
      <c r="K120" s="42"/>
      <c r="L120" s="42"/>
      <c r="M120" s="42"/>
      <c r="N120" s="42"/>
    </row>
    <row r="121" spans="1:14">
      <c r="A121" s="42"/>
      <c r="B121" s="42"/>
      <c r="C121" s="42"/>
      <c r="D121" s="42"/>
      <c r="E121" s="43"/>
      <c r="F121" s="43"/>
      <c r="G121" s="43"/>
      <c r="H121" s="43"/>
      <c r="I121" s="43"/>
      <c r="J121" s="42"/>
      <c r="K121" s="42"/>
      <c r="L121" s="42"/>
      <c r="M121" s="42"/>
      <c r="N121" s="42"/>
    </row>
    <row r="122" spans="1:14">
      <c r="A122" s="42"/>
      <c r="B122" s="42"/>
      <c r="C122" s="42"/>
      <c r="D122" s="42"/>
      <c r="E122" s="43"/>
      <c r="F122" s="43"/>
      <c r="G122" s="43"/>
      <c r="H122" s="43"/>
      <c r="I122" s="43"/>
      <c r="J122" s="42"/>
      <c r="K122" s="42"/>
      <c r="L122" s="42"/>
      <c r="M122" s="42"/>
      <c r="N122" s="42"/>
    </row>
    <row r="123" spans="1:14">
      <c r="A123" s="42"/>
      <c r="B123" s="42"/>
      <c r="C123" s="42"/>
      <c r="D123" s="42"/>
      <c r="E123" s="43"/>
      <c r="F123" s="43"/>
      <c r="G123" s="43"/>
      <c r="H123" s="43"/>
      <c r="I123" s="43"/>
      <c r="J123" s="42"/>
      <c r="K123" s="42"/>
      <c r="L123" s="42"/>
      <c r="M123" s="42"/>
      <c r="N123" s="42"/>
    </row>
    <row r="124" spans="1:14">
      <c r="A124" s="42"/>
      <c r="B124" s="42"/>
      <c r="C124" s="42"/>
      <c r="D124" s="42"/>
      <c r="E124" s="43"/>
      <c r="F124" s="43"/>
      <c r="G124" s="43"/>
      <c r="H124" s="43"/>
      <c r="I124" s="43"/>
      <c r="J124" s="42"/>
      <c r="K124" s="42"/>
      <c r="L124" s="42"/>
      <c r="M124" s="42"/>
      <c r="N124" s="42"/>
    </row>
    <row r="125" spans="1:14">
      <c r="A125" s="42"/>
      <c r="B125" s="42"/>
      <c r="C125" s="42"/>
      <c r="D125" s="42"/>
      <c r="E125" s="43"/>
      <c r="F125" s="43"/>
      <c r="G125" s="43"/>
      <c r="H125" s="43"/>
      <c r="I125" s="43"/>
      <c r="J125" s="42"/>
      <c r="K125" s="42"/>
      <c r="L125" s="42"/>
      <c r="M125" s="42"/>
      <c r="N125" s="42"/>
    </row>
    <row r="126" spans="1:14">
      <c r="A126" s="42"/>
      <c r="B126" s="42"/>
      <c r="C126" s="42"/>
      <c r="D126" s="42"/>
      <c r="E126" s="43"/>
      <c r="F126" s="43"/>
      <c r="G126" s="43"/>
      <c r="H126" s="43"/>
      <c r="I126" s="43"/>
      <c r="J126" s="42"/>
      <c r="K126" s="42"/>
      <c r="L126" s="42"/>
      <c r="M126" s="42"/>
      <c r="N126" s="42"/>
    </row>
    <row r="127" spans="1:14">
      <c r="A127" s="42"/>
      <c r="B127" s="42"/>
      <c r="C127" s="42"/>
      <c r="D127" s="42"/>
      <c r="E127" s="43"/>
      <c r="F127" s="43"/>
      <c r="G127" s="43"/>
      <c r="H127" s="43"/>
      <c r="I127" s="43"/>
      <c r="J127" s="42"/>
      <c r="K127" s="42"/>
      <c r="L127" s="42"/>
      <c r="M127" s="42"/>
      <c r="N127" s="42"/>
    </row>
    <row r="128" spans="1:14">
      <c r="A128" s="42"/>
      <c r="B128" s="42"/>
      <c r="C128" s="42"/>
      <c r="D128" s="42"/>
      <c r="E128" s="43"/>
      <c r="F128" s="43"/>
      <c r="G128" s="43"/>
      <c r="H128" s="43"/>
      <c r="I128" s="43"/>
      <c r="J128" s="42"/>
      <c r="K128" s="42"/>
      <c r="L128" s="42"/>
      <c r="M128" s="42"/>
      <c r="N128" s="42"/>
    </row>
    <row r="129" spans="1:14">
      <c r="A129" s="42"/>
      <c r="B129" s="42"/>
      <c r="C129" s="42"/>
      <c r="D129" s="42"/>
      <c r="E129" s="43"/>
      <c r="F129" s="43"/>
      <c r="G129" s="43"/>
      <c r="H129" s="43"/>
      <c r="I129" s="43"/>
      <c r="J129" s="42"/>
      <c r="K129" s="42"/>
      <c r="L129" s="42"/>
      <c r="M129" s="42"/>
      <c r="N129" s="42"/>
    </row>
    <row r="130" spans="1:14">
      <c r="A130" s="42"/>
      <c r="B130" s="42"/>
      <c r="C130" s="42"/>
      <c r="D130" s="42"/>
      <c r="E130" s="43"/>
      <c r="F130" s="43"/>
      <c r="G130" s="43"/>
      <c r="H130" s="43"/>
      <c r="I130" s="43"/>
      <c r="J130" s="42"/>
      <c r="K130" s="42"/>
      <c r="L130" s="42"/>
      <c r="M130" s="42"/>
      <c r="N130" s="42"/>
    </row>
    <row r="131" spans="1:14">
      <c r="A131" s="42"/>
      <c r="B131" s="42"/>
      <c r="C131" s="42"/>
      <c r="D131" s="42"/>
      <c r="E131" s="43"/>
      <c r="F131" s="43"/>
      <c r="G131" s="43"/>
      <c r="H131" s="43"/>
      <c r="I131" s="43"/>
      <c r="J131" s="42"/>
      <c r="K131" s="42"/>
      <c r="L131" s="42"/>
      <c r="M131" s="42"/>
      <c r="N131" s="42"/>
    </row>
    <row r="132" spans="1:14">
      <c r="A132" s="42"/>
      <c r="B132" s="42"/>
      <c r="C132" s="42"/>
      <c r="D132" s="42"/>
      <c r="E132" s="43"/>
      <c r="F132" s="43"/>
      <c r="G132" s="43"/>
      <c r="H132" s="43"/>
      <c r="I132" s="43"/>
      <c r="J132" s="42"/>
      <c r="K132" s="42"/>
      <c r="L132" s="42"/>
      <c r="M132" s="42"/>
      <c r="N132" s="42"/>
    </row>
  </sheetData>
  <sortState ref="A2:J25">
    <sortCondition ref="J2"/>
  </sortState>
  <mergeCells count="1">
    <mergeCell ref="AD27:AM27"/>
  </mergeCells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126"/>
  <sheetViews>
    <sheetView zoomScale="85" zoomScaleNormal="85" topLeftCell="D46" workbookViewId="0">
      <selection activeCell="H88" sqref="H88"/>
    </sheetView>
  </sheetViews>
  <sheetFormatPr defaultColWidth="8.75454545454545" defaultRowHeight="14"/>
  <cols>
    <col min="3" max="3" width="14"/>
    <col min="4" max="5" width="10.6272727272727" customWidth="1"/>
    <col min="6" max="6" width="10.6272727272727" style="1" customWidth="1"/>
    <col min="7" max="9" width="12.6272727272727" style="1" customWidth="1"/>
    <col min="13" max="13" width="14.9272727272727" customWidth="1"/>
  </cols>
  <sheetData>
    <row r="1" ht="29.5" spans="1:13">
      <c r="A1" s="25" t="s">
        <v>337</v>
      </c>
      <c r="B1" s="25" t="s">
        <v>336</v>
      </c>
      <c r="C1" s="25" t="s">
        <v>338</v>
      </c>
      <c r="D1" s="25" t="s">
        <v>387</v>
      </c>
      <c r="E1" s="25" t="s">
        <v>388</v>
      </c>
      <c r="F1" s="26" t="s">
        <v>389</v>
      </c>
      <c r="G1" s="25" t="s">
        <v>390</v>
      </c>
      <c r="H1" s="25" t="s">
        <v>391</v>
      </c>
      <c r="I1" s="25" t="s">
        <v>392</v>
      </c>
      <c r="J1" s="28" t="s">
        <v>428</v>
      </c>
      <c r="K1" s="29" t="s">
        <v>431</v>
      </c>
      <c r="L1" s="29" t="s">
        <v>432</v>
      </c>
      <c r="M1" s="30" t="s">
        <v>433</v>
      </c>
    </row>
    <row r="2" ht="14.75" spans="1:13">
      <c r="A2" s="1">
        <f>VLOOKUP(B2,文献质量评价!$A$1:$L$40,2,0)</f>
        <v>2</v>
      </c>
      <c r="B2" s="10" t="s">
        <v>16</v>
      </c>
      <c r="C2" s="27">
        <f>VLOOKUP(B2,文献质量评价!$A$1:$L$40,3,0)</f>
        <v>2001</v>
      </c>
      <c r="D2" s="1">
        <v>28</v>
      </c>
      <c r="E2" s="1">
        <v>32</v>
      </c>
      <c r="F2" s="1">
        <v>18.3</v>
      </c>
      <c r="G2" s="1">
        <v>8.2</v>
      </c>
      <c r="H2" s="1">
        <v>25.8</v>
      </c>
      <c r="I2" s="1">
        <v>19.7</v>
      </c>
      <c r="J2" t="str">
        <f>VLOOKUP(B2,文献质量评价!$A$1:$L$40,12,0)</f>
        <v>Child</v>
      </c>
      <c r="K2" t="str">
        <f t="shared" ref="K2:K14" si="0">IF(F2&gt;H2,"预警","")</f>
        <v/>
      </c>
      <c r="L2" t="str">
        <f>IF(F2&gt;H2*1.1,"超10%","")</f>
        <v/>
      </c>
      <c r="M2" s="31"/>
    </row>
    <row r="3" spans="1:13">
      <c r="A3" s="1">
        <f>VLOOKUP(B3,文献质量评价!$A$1:$L$40,2,0)</f>
        <v>2</v>
      </c>
      <c r="B3" s="10" t="s">
        <v>16</v>
      </c>
      <c r="C3" s="27">
        <f>VLOOKUP(B3,文献质量评价!$A$1:$L$40,3,0)</f>
        <v>2001</v>
      </c>
      <c r="D3" s="1">
        <v>34</v>
      </c>
      <c r="E3" s="1">
        <v>33</v>
      </c>
      <c r="F3" s="1">
        <v>20.3</v>
      </c>
      <c r="G3" s="1">
        <v>8.8</v>
      </c>
      <c r="H3" s="1">
        <v>21.1</v>
      </c>
      <c r="I3" s="1">
        <v>9.7</v>
      </c>
      <c r="J3" t="str">
        <f>VLOOKUP(B3,文献质量评价!$A$1:$L$40,12,0)</f>
        <v>Child</v>
      </c>
      <c r="K3" t="str">
        <f t="shared" si="0"/>
        <v/>
      </c>
      <c r="L3" t="str">
        <f>IF(F3&gt;H3*1.1,"超10%","")</f>
        <v/>
      </c>
      <c r="M3" s="31"/>
    </row>
    <row r="4" spans="1:13">
      <c r="A4" s="1">
        <f>VLOOKUP(B4,文献质量评价!$A$1:$L$40,2,0)</f>
        <v>2</v>
      </c>
      <c r="B4" s="10" t="s">
        <v>16</v>
      </c>
      <c r="C4" s="27">
        <f>VLOOKUP(B4,文献质量评价!$A$1:$L$40,3,0)</f>
        <v>2001</v>
      </c>
      <c r="D4" s="1">
        <v>35</v>
      </c>
      <c r="E4" s="1">
        <v>40</v>
      </c>
      <c r="F4" s="47">
        <v>20</v>
      </c>
      <c r="G4" s="1">
        <v>7.9</v>
      </c>
      <c r="H4" s="1">
        <v>26.7</v>
      </c>
      <c r="I4" s="1">
        <v>11.2</v>
      </c>
      <c r="J4" t="str">
        <f>VLOOKUP(B4,文献质量评价!$A$1:$L$40,12,0)</f>
        <v>Child</v>
      </c>
      <c r="K4" t="str">
        <f t="shared" si="0"/>
        <v/>
      </c>
      <c r="L4" t="str">
        <f>IF(F4&gt;H4*1.1,"超10%","")</f>
        <v/>
      </c>
      <c r="M4" s="31"/>
    </row>
    <row r="5" spans="1:13">
      <c r="A5" s="1">
        <f>VLOOKUP(B5,文献质量评价!$A$1:$L$40,2,0)</f>
        <v>8</v>
      </c>
      <c r="B5" s="10" t="s">
        <v>80</v>
      </c>
      <c r="C5" s="27">
        <f>VLOOKUP(B5,文献质量评价!$A$1:$L$40,3,0)</f>
        <v>2005</v>
      </c>
      <c r="D5" s="1">
        <v>14</v>
      </c>
      <c r="E5" s="1">
        <v>15</v>
      </c>
      <c r="F5" s="1">
        <v>47</v>
      </c>
      <c r="G5" s="1">
        <v>17</v>
      </c>
      <c r="H5" s="1">
        <v>63</v>
      </c>
      <c r="I5" s="1">
        <v>17</v>
      </c>
      <c r="J5" t="str">
        <f>VLOOKUP(B5,文献质量评价!$A$1:$L$40,12,0)</f>
        <v>Child</v>
      </c>
      <c r="K5" t="str">
        <f t="shared" si="0"/>
        <v/>
      </c>
      <c r="L5" t="str">
        <f>IF(F5&gt;H5*1.1,"超10%","")</f>
        <v/>
      </c>
      <c r="M5" s="31"/>
    </row>
    <row r="6" spans="1:13">
      <c r="A6" s="1">
        <f>VLOOKUP(B6,文献质量评价!$A$1:$L$40,2,0)</f>
        <v>41</v>
      </c>
      <c r="B6" s="10" t="s">
        <v>113</v>
      </c>
      <c r="C6" s="27">
        <f>VLOOKUP(B6,文献质量评价!$A$1:$L$40,3,0)</f>
        <v>2015</v>
      </c>
      <c r="D6" s="1">
        <v>20</v>
      </c>
      <c r="E6" s="1">
        <v>20</v>
      </c>
      <c r="F6" s="1">
        <v>29</v>
      </c>
      <c r="G6" s="1">
        <v>5.28</v>
      </c>
      <c r="H6" s="1">
        <v>52.55</v>
      </c>
      <c r="I6" s="1">
        <v>10.84</v>
      </c>
      <c r="J6" t="str">
        <f>VLOOKUP(B6,文献质量评价!$A$1:$L$40,12,0)</f>
        <v>Child</v>
      </c>
      <c r="K6" t="str">
        <f t="shared" si="0"/>
        <v/>
      </c>
      <c r="L6" t="str">
        <f>IF(F6&gt;H6*1.1,"超10%","")</f>
        <v/>
      </c>
      <c r="M6" s="31"/>
    </row>
    <row r="7" spans="1:13">
      <c r="A7" s="1">
        <f>VLOOKUP(B7,文献质量评价!$A$1:$L$40,2,0)</f>
        <v>45</v>
      </c>
      <c r="B7" s="33" t="s">
        <v>158</v>
      </c>
      <c r="C7" s="27">
        <f>VLOOKUP(B7,文献质量评价!$A$1:$L$40,3,0)</f>
        <v>2015</v>
      </c>
      <c r="D7" s="1">
        <v>40</v>
      </c>
      <c r="E7" s="1">
        <v>40</v>
      </c>
      <c r="F7" s="1">
        <v>12.07</v>
      </c>
      <c r="G7" s="1">
        <v>3.29</v>
      </c>
      <c r="H7" s="1">
        <v>19.48</v>
      </c>
      <c r="I7" s="1">
        <v>4.09</v>
      </c>
      <c r="J7" t="str">
        <f>VLOOKUP(B7,文献质量评价!$A$1:$L$40,12,0)</f>
        <v>Child</v>
      </c>
      <c r="K7" t="str">
        <f t="shared" si="0"/>
        <v/>
      </c>
      <c r="M7" s="31" t="s">
        <v>395</v>
      </c>
    </row>
    <row r="8" spans="1:13">
      <c r="A8" s="1">
        <f>VLOOKUP(B8,文献质量评价!$A$1:$L$40,2,0)</f>
        <v>68</v>
      </c>
      <c r="B8" s="1" t="s">
        <v>362</v>
      </c>
      <c r="C8" s="27">
        <f>VLOOKUP(B8,文献质量评价!$A$1:$L$40,3,0)</f>
        <v>2019</v>
      </c>
      <c r="D8" s="1">
        <v>39</v>
      </c>
      <c r="E8" s="1">
        <v>39</v>
      </c>
      <c r="F8" s="1">
        <v>20.4</v>
      </c>
      <c r="G8" s="1">
        <v>5.3</v>
      </c>
      <c r="H8" s="1">
        <v>36.2</v>
      </c>
      <c r="I8" s="1">
        <v>10.8</v>
      </c>
      <c r="J8" t="str">
        <f>VLOOKUP(B8,文献质量评价!$A$1:$L$40,12,0)</f>
        <v>Child</v>
      </c>
      <c r="K8" t="str">
        <f t="shared" si="0"/>
        <v/>
      </c>
      <c r="M8" s="31" t="str">
        <f t="shared" ref="M8:M14" si="1">IF(F8&gt;H8*1.1,"超10%","")</f>
        <v/>
      </c>
    </row>
    <row r="9" spans="1:13">
      <c r="A9" s="1">
        <f>VLOOKUP(B9,文献质量评价!$A$1:$L$40,2,0)</f>
        <v>3</v>
      </c>
      <c r="B9" s="10" t="s">
        <v>128</v>
      </c>
      <c r="C9" s="27">
        <f>VLOOKUP(B9,文献质量评价!$A$1:$L$40,3,0)</f>
        <v>2002</v>
      </c>
      <c r="D9" s="1">
        <v>31</v>
      </c>
      <c r="E9" s="1">
        <v>29</v>
      </c>
      <c r="F9" s="1">
        <v>111</v>
      </c>
      <c r="G9" s="1">
        <v>30</v>
      </c>
      <c r="H9" s="1">
        <v>123</v>
      </c>
      <c r="I9" s="1">
        <v>48</v>
      </c>
      <c r="J9" t="str">
        <f>VLOOKUP(B9,文献质量评价!$A$1:$L$40,12,0)</f>
        <v>Old</v>
      </c>
      <c r="K9" t="str">
        <f t="shared" si="0"/>
        <v/>
      </c>
      <c r="M9" s="31" t="str">
        <f t="shared" si="1"/>
        <v/>
      </c>
    </row>
    <row r="10" spans="1:13">
      <c r="A10" s="1">
        <f>VLOOKUP(B10,文献质量评价!$A$1:$L$40,2,0)</f>
        <v>11</v>
      </c>
      <c r="B10" s="10" t="s">
        <v>136</v>
      </c>
      <c r="C10" s="27">
        <f>VLOOKUP(B10,文献质量评价!$A$1:$L$40,3,0)</f>
        <v>2006</v>
      </c>
      <c r="D10" s="1">
        <v>25</v>
      </c>
      <c r="E10" s="1">
        <v>25</v>
      </c>
      <c r="F10" s="1">
        <v>37</v>
      </c>
      <c r="G10" s="1">
        <v>18</v>
      </c>
      <c r="H10" s="1">
        <v>35</v>
      </c>
      <c r="I10" s="1">
        <v>22</v>
      </c>
      <c r="J10" t="str">
        <f>VLOOKUP(B10,文献质量评价!$A$1:$L$40,12,0)</f>
        <v>Old</v>
      </c>
      <c r="K10" t="str">
        <f t="shared" si="0"/>
        <v>预警</v>
      </c>
      <c r="M10" s="31" t="str">
        <f t="shared" si="1"/>
        <v/>
      </c>
    </row>
    <row r="11" spans="1:13">
      <c r="A11" s="1">
        <f>VLOOKUP(B11,文献质量评价!$A$1:$L$40,2,0)</f>
        <v>73</v>
      </c>
      <c r="B11" s="10" t="s">
        <v>31</v>
      </c>
      <c r="C11" s="27">
        <f>VLOOKUP(B11,文献质量评价!$A$1:$L$40,3,0)</f>
        <v>2021</v>
      </c>
      <c r="D11" s="1">
        <v>106</v>
      </c>
      <c r="E11" s="1">
        <v>111</v>
      </c>
      <c r="F11" s="1">
        <v>117.65</v>
      </c>
      <c r="G11" s="1">
        <v>63.84</v>
      </c>
      <c r="H11" s="1">
        <v>121.11</v>
      </c>
      <c r="I11" s="1">
        <v>70.65</v>
      </c>
      <c r="J11" t="str">
        <f>VLOOKUP(B11,文献质量评价!$A$1:$L$40,12,0)</f>
        <v>Old</v>
      </c>
      <c r="K11" t="str">
        <f t="shared" si="0"/>
        <v/>
      </c>
      <c r="M11" s="31" t="str">
        <f t="shared" si="1"/>
        <v/>
      </c>
    </row>
    <row r="12" spans="1:13">
      <c r="A12" s="1">
        <f>VLOOKUP(B12,文献质量评价!$A$1:$L$40,2,0)</f>
        <v>51</v>
      </c>
      <c r="B12" s="33" t="s">
        <v>180</v>
      </c>
      <c r="C12" s="27">
        <f>VLOOKUP(B12,文献质量评价!$A$1:$L$40,3,0)</f>
        <v>2017</v>
      </c>
      <c r="D12" s="1">
        <v>50</v>
      </c>
      <c r="E12" s="1">
        <v>50</v>
      </c>
      <c r="F12" s="1">
        <v>49.1</v>
      </c>
      <c r="G12" s="1">
        <v>15.2</v>
      </c>
      <c r="H12" s="1">
        <v>70.3</v>
      </c>
      <c r="I12" s="1">
        <v>19.7</v>
      </c>
      <c r="J12" t="str">
        <f>VLOOKUP(B12,文献质量评价!$A$1:$L$40,12,0)</f>
        <v>Old</v>
      </c>
      <c r="K12" t="str">
        <f t="shared" si="0"/>
        <v/>
      </c>
      <c r="M12" s="31" t="str">
        <f t="shared" si="1"/>
        <v/>
      </c>
    </row>
    <row r="13" spans="1:13">
      <c r="A13" s="1">
        <f>VLOOKUP(B13,文献质量评价!$A$1:$L$40,2,0)</f>
        <v>49</v>
      </c>
      <c r="B13" s="35" t="s">
        <v>223</v>
      </c>
      <c r="C13" s="27">
        <f>VLOOKUP(B13,文献质量评价!$A$1:$L$40,3,0)</f>
        <v>2016</v>
      </c>
      <c r="D13" s="1">
        <v>90</v>
      </c>
      <c r="E13" s="1">
        <v>90</v>
      </c>
      <c r="F13" s="32">
        <v>52</v>
      </c>
      <c r="G13" s="1">
        <v>20</v>
      </c>
      <c r="H13" s="1">
        <v>54</v>
      </c>
      <c r="I13" s="1">
        <v>26</v>
      </c>
      <c r="J13" t="str">
        <f>VLOOKUP(B13,文献质量评价!$A$1:$L$40,12,0)</f>
        <v>Old</v>
      </c>
      <c r="K13" t="str">
        <f t="shared" si="0"/>
        <v/>
      </c>
      <c r="M13" s="31" t="str">
        <f t="shared" si="1"/>
        <v/>
      </c>
    </row>
    <row r="14" spans="1:13">
      <c r="A14" s="1">
        <f>VLOOKUP(B14,文献质量评价!$A$1:$L$40,2,0)</f>
        <v>74</v>
      </c>
      <c r="B14" s="1" t="s">
        <v>351</v>
      </c>
      <c r="C14" s="27">
        <f>VLOOKUP(B14,文献质量评价!$A$1:$L$40,3,0)</f>
        <v>2021</v>
      </c>
      <c r="D14" s="1">
        <v>42</v>
      </c>
      <c r="E14" s="1">
        <v>42</v>
      </c>
      <c r="F14" s="1">
        <v>25.2</v>
      </c>
      <c r="G14" s="1">
        <v>7.1</v>
      </c>
      <c r="H14" s="1">
        <v>39.5</v>
      </c>
      <c r="I14" s="1">
        <v>10.4</v>
      </c>
      <c r="J14" t="str">
        <f>VLOOKUP(B14,文献质量评价!$A$1:$L$40,12,0)</f>
        <v>Old</v>
      </c>
      <c r="K14" t="str">
        <f t="shared" si="0"/>
        <v/>
      </c>
      <c r="M14" s="31" t="str">
        <f t="shared" si="1"/>
        <v/>
      </c>
    </row>
    <row r="16" spans="1:42">
      <c r="A16" s="36"/>
      <c r="B16" s="36"/>
      <c r="C16" s="36"/>
      <c r="D16" s="37" t="s">
        <v>365</v>
      </c>
      <c r="E16" s="38"/>
      <c r="F16" s="38"/>
      <c r="G16" s="38"/>
      <c r="H16" s="38"/>
      <c r="I16" s="38"/>
      <c r="J16" s="36"/>
      <c r="K16" s="36"/>
      <c r="L16" s="36"/>
      <c r="M16" s="36"/>
      <c r="N16" s="44"/>
      <c r="O16" s="36"/>
      <c r="P16" s="36"/>
      <c r="Q16" s="36"/>
      <c r="R16" s="37" t="s">
        <v>366</v>
      </c>
      <c r="S16" s="38"/>
      <c r="T16" s="38"/>
      <c r="U16" s="38"/>
      <c r="V16" s="38"/>
      <c r="W16" s="38"/>
      <c r="X16" s="36"/>
      <c r="Y16" s="36"/>
      <c r="Z16" s="36"/>
      <c r="AA16" s="36"/>
      <c r="AB16" s="36"/>
      <c r="AD16" s="45" t="s">
        <v>367</v>
      </c>
      <c r="AE16" s="45"/>
      <c r="AF16" s="45"/>
      <c r="AG16" s="45"/>
      <c r="AH16" s="45"/>
      <c r="AI16" s="45"/>
      <c r="AJ16" s="45"/>
      <c r="AK16" s="45"/>
      <c r="AL16" s="45"/>
      <c r="AM16" s="45"/>
      <c r="AN16" s="46"/>
      <c r="AO16" s="46"/>
      <c r="AP16" s="46"/>
    </row>
    <row r="17" spans="1:42">
      <c r="A17" s="36"/>
      <c r="B17" s="36"/>
      <c r="C17" s="36"/>
      <c r="D17" s="38"/>
      <c r="E17" s="38"/>
      <c r="F17" s="38"/>
      <c r="G17" s="38"/>
      <c r="H17" s="38"/>
      <c r="I17" s="38"/>
      <c r="J17" s="36"/>
      <c r="K17" s="36"/>
      <c r="L17" s="36"/>
      <c r="M17" s="36"/>
      <c r="N17" s="44"/>
      <c r="O17" s="36"/>
      <c r="P17" s="36"/>
      <c r="Q17" s="36"/>
      <c r="R17" s="38"/>
      <c r="S17" s="38"/>
      <c r="T17" s="38"/>
      <c r="U17" s="38"/>
      <c r="V17" s="38"/>
      <c r="W17" s="38"/>
      <c r="X17" s="36"/>
      <c r="Y17" s="36"/>
      <c r="Z17" s="36"/>
      <c r="AA17" s="36"/>
      <c r="AB17" s="36"/>
      <c r="AD17" s="46"/>
      <c r="AE17" s="46"/>
      <c r="AF17" s="46"/>
      <c r="AG17" s="46"/>
      <c r="AH17" s="46"/>
      <c r="AI17" s="46"/>
      <c r="AJ17" s="46"/>
      <c r="AK17" s="46"/>
      <c r="AL17" s="46"/>
      <c r="AM17" s="46"/>
      <c r="AN17" s="46"/>
      <c r="AO17" s="46"/>
      <c r="AP17" s="46"/>
    </row>
    <row r="18" spans="1:38">
      <c r="A18" s="39" t="s">
        <v>356</v>
      </c>
      <c r="B18" s="40"/>
      <c r="C18" s="40"/>
      <c r="D18" s="40"/>
      <c r="E18" s="40"/>
      <c r="F18" s="41"/>
      <c r="G18" s="41"/>
      <c r="H18" s="41"/>
      <c r="I18" s="41"/>
      <c r="J18" s="40"/>
      <c r="K18" s="40"/>
      <c r="O18" s="39" t="s">
        <v>356</v>
      </c>
      <c r="P18" s="40"/>
      <c r="Q18" s="40"/>
      <c r="R18" s="40"/>
      <c r="S18" s="40"/>
      <c r="T18" s="40"/>
      <c r="U18" s="40"/>
      <c r="V18" s="40"/>
      <c r="W18" s="40"/>
      <c r="AD18" s="39" t="s">
        <v>356</v>
      </c>
      <c r="AE18" s="40"/>
      <c r="AF18" s="40"/>
      <c r="AG18" s="40"/>
      <c r="AH18" s="40"/>
      <c r="AI18" s="40"/>
      <c r="AJ18" s="40"/>
      <c r="AK18" s="40"/>
      <c r="AL18" s="40"/>
    </row>
    <row r="19" spans="1:38">
      <c r="A19" s="40"/>
      <c r="B19" s="40"/>
      <c r="C19" s="40"/>
      <c r="D19" s="40"/>
      <c r="E19" s="40"/>
      <c r="F19" s="41"/>
      <c r="G19" s="41"/>
      <c r="H19" s="41"/>
      <c r="I19" s="41"/>
      <c r="J19" s="40"/>
      <c r="K19" s="40"/>
      <c r="O19" s="40"/>
      <c r="P19" s="40"/>
      <c r="Q19" s="40"/>
      <c r="R19" s="40"/>
      <c r="S19" s="40"/>
      <c r="T19" s="40"/>
      <c r="U19" s="40"/>
      <c r="V19" s="40"/>
      <c r="W19" s="40"/>
      <c r="AD19" s="40"/>
      <c r="AE19" s="40"/>
      <c r="AF19" s="40"/>
      <c r="AG19" s="40"/>
      <c r="AH19" s="40"/>
      <c r="AI19" s="40"/>
      <c r="AJ19" s="40"/>
      <c r="AK19" s="40"/>
      <c r="AL19" s="40"/>
    </row>
    <row r="20" spans="1:38">
      <c r="A20" s="40"/>
      <c r="B20" s="40"/>
      <c r="C20" s="40"/>
      <c r="D20" s="40"/>
      <c r="E20" s="40"/>
      <c r="F20" s="41"/>
      <c r="G20" s="41"/>
      <c r="H20" s="41"/>
      <c r="I20" s="41"/>
      <c r="J20" s="40"/>
      <c r="K20" s="40"/>
      <c r="O20" s="40"/>
      <c r="P20" s="40"/>
      <c r="Q20" s="40"/>
      <c r="R20" s="40"/>
      <c r="S20" s="40"/>
      <c r="T20" s="40"/>
      <c r="U20" s="40"/>
      <c r="V20" s="40"/>
      <c r="W20" s="40"/>
      <c r="AD20" s="40"/>
      <c r="AE20" s="40"/>
      <c r="AF20" s="40"/>
      <c r="AG20" s="40"/>
      <c r="AH20" s="40"/>
      <c r="AI20" s="40"/>
      <c r="AJ20" s="40"/>
      <c r="AK20" s="40"/>
      <c r="AL20" s="40"/>
    </row>
    <row r="21" spans="1:38">
      <c r="A21" s="40"/>
      <c r="B21" s="40"/>
      <c r="C21" s="40"/>
      <c r="D21" s="40"/>
      <c r="E21" s="40"/>
      <c r="F21" s="41"/>
      <c r="G21" s="41"/>
      <c r="H21" s="41"/>
      <c r="I21" s="41"/>
      <c r="J21" s="40"/>
      <c r="K21" s="40"/>
      <c r="O21" s="40"/>
      <c r="P21" s="40"/>
      <c r="Q21" s="40"/>
      <c r="R21" s="40"/>
      <c r="S21" s="40"/>
      <c r="T21" s="40"/>
      <c r="U21" s="40"/>
      <c r="V21" s="40"/>
      <c r="W21" s="40"/>
      <c r="AD21" s="40"/>
      <c r="AE21" s="40"/>
      <c r="AF21" s="40"/>
      <c r="AG21" s="40"/>
      <c r="AH21" s="40"/>
      <c r="AI21" s="40"/>
      <c r="AJ21" s="40"/>
      <c r="AK21" s="40"/>
      <c r="AL21" s="40"/>
    </row>
    <row r="22" spans="1:38">
      <c r="A22" s="40"/>
      <c r="B22" s="40"/>
      <c r="C22" s="40"/>
      <c r="D22" s="40"/>
      <c r="E22" s="40"/>
      <c r="F22" s="41"/>
      <c r="G22" s="41"/>
      <c r="H22" s="41"/>
      <c r="I22" s="41"/>
      <c r="J22" s="40"/>
      <c r="K22" s="40"/>
      <c r="O22" s="40"/>
      <c r="P22" s="40"/>
      <c r="Q22" s="40"/>
      <c r="R22" s="40"/>
      <c r="S22" s="40"/>
      <c r="T22" s="40"/>
      <c r="U22" s="40"/>
      <c r="V22" s="40"/>
      <c r="W22" s="40"/>
      <c r="AD22" s="40"/>
      <c r="AE22" s="40"/>
      <c r="AF22" s="40"/>
      <c r="AG22" s="40"/>
      <c r="AH22" s="40"/>
      <c r="AI22" s="40"/>
      <c r="AJ22" s="40"/>
      <c r="AK22" s="40"/>
      <c r="AL22" s="40"/>
    </row>
    <row r="23" spans="1:38">
      <c r="A23" s="40"/>
      <c r="B23" s="40"/>
      <c r="C23" s="40"/>
      <c r="D23" s="40"/>
      <c r="E23" s="40"/>
      <c r="F23" s="41"/>
      <c r="G23" s="41"/>
      <c r="H23" s="41"/>
      <c r="I23" s="41"/>
      <c r="J23" s="40"/>
      <c r="K23" s="40"/>
      <c r="O23" s="40"/>
      <c r="P23" s="40"/>
      <c r="Q23" s="40"/>
      <c r="R23" s="40"/>
      <c r="S23" s="40"/>
      <c r="T23" s="40"/>
      <c r="U23" s="40"/>
      <c r="V23" s="40"/>
      <c r="W23" s="40"/>
      <c r="AD23" s="40"/>
      <c r="AE23" s="40"/>
      <c r="AF23" s="40"/>
      <c r="AG23" s="40"/>
      <c r="AH23" s="40"/>
      <c r="AI23" s="40"/>
      <c r="AJ23" s="40"/>
      <c r="AK23" s="40"/>
      <c r="AL23" s="40"/>
    </row>
    <row r="24" spans="1:38">
      <c r="A24" s="40"/>
      <c r="B24" s="40"/>
      <c r="C24" s="40"/>
      <c r="D24" s="40"/>
      <c r="E24" s="40"/>
      <c r="F24" s="41"/>
      <c r="G24" s="41"/>
      <c r="H24" s="41"/>
      <c r="I24" s="41"/>
      <c r="J24" s="40"/>
      <c r="K24" s="40"/>
      <c r="O24" s="40"/>
      <c r="P24" s="40"/>
      <c r="Q24" s="40"/>
      <c r="R24" s="40"/>
      <c r="S24" s="40"/>
      <c r="T24" s="40"/>
      <c r="U24" s="40"/>
      <c r="V24" s="40"/>
      <c r="W24" s="40"/>
      <c r="AD24" s="40"/>
      <c r="AE24" s="40"/>
      <c r="AF24" s="40"/>
      <c r="AG24" s="40"/>
      <c r="AH24" s="40"/>
      <c r="AI24" s="40"/>
      <c r="AJ24" s="40"/>
      <c r="AK24" s="40"/>
      <c r="AL24" s="40"/>
    </row>
    <row r="25" spans="1:38">
      <c r="A25" s="40"/>
      <c r="B25" s="40"/>
      <c r="C25" s="40"/>
      <c r="D25" s="40"/>
      <c r="E25" s="40"/>
      <c r="F25" s="41"/>
      <c r="G25" s="41"/>
      <c r="H25" s="41"/>
      <c r="I25" s="41"/>
      <c r="J25" s="40"/>
      <c r="K25" s="40"/>
      <c r="O25" s="40"/>
      <c r="P25" s="40"/>
      <c r="Q25" s="40"/>
      <c r="R25" s="40"/>
      <c r="S25" s="40"/>
      <c r="T25" s="40"/>
      <c r="U25" s="40"/>
      <c r="V25" s="40"/>
      <c r="W25" s="40"/>
      <c r="AD25" s="40"/>
      <c r="AE25" s="40"/>
      <c r="AF25" s="40"/>
      <c r="AG25" s="40"/>
      <c r="AH25" s="40"/>
      <c r="AI25" s="40"/>
      <c r="AJ25" s="40"/>
      <c r="AK25" s="40"/>
      <c r="AL25" s="40"/>
    </row>
    <row r="26" spans="1:38">
      <c r="A26" s="40"/>
      <c r="B26" s="40"/>
      <c r="C26" s="40"/>
      <c r="D26" s="40"/>
      <c r="E26" s="40"/>
      <c r="F26" s="41"/>
      <c r="G26" s="41"/>
      <c r="H26" s="41"/>
      <c r="I26" s="41"/>
      <c r="J26" s="40"/>
      <c r="K26" s="40"/>
      <c r="O26" s="40"/>
      <c r="P26" s="40"/>
      <c r="Q26" s="40"/>
      <c r="R26" s="40"/>
      <c r="S26" s="40"/>
      <c r="T26" s="40"/>
      <c r="U26" s="40"/>
      <c r="V26" s="40"/>
      <c r="W26" s="40"/>
      <c r="AD26" s="40"/>
      <c r="AE26" s="40"/>
      <c r="AF26" s="40"/>
      <c r="AG26" s="40"/>
      <c r="AH26" s="40"/>
      <c r="AI26" s="40"/>
      <c r="AJ26" s="40"/>
      <c r="AK26" s="40"/>
      <c r="AL26" s="40"/>
    </row>
    <row r="27" spans="1:38">
      <c r="A27" s="40"/>
      <c r="B27" s="40"/>
      <c r="C27" s="40"/>
      <c r="D27" s="40"/>
      <c r="E27" s="40"/>
      <c r="F27" s="41"/>
      <c r="G27" s="41"/>
      <c r="H27" s="41"/>
      <c r="I27" s="41"/>
      <c r="J27" s="40"/>
      <c r="K27" s="40"/>
      <c r="O27" s="40"/>
      <c r="P27" s="40"/>
      <c r="Q27" s="40"/>
      <c r="R27" s="40"/>
      <c r="S27" s="40"/>
      <c r="T27" s="40"/>
      <c r="U27" s="40"/>
      <c r="V27" s="40"/>
      <c r="W27" s="40"/>
      <c r="AD27" s="40"/>
      <c r="AE27" s="40"/>
      <c r="AF27" s="40"/>
      <c r="AG27" s="40"/>
      <c r="AH27" s="40"/>
      <c r="AI27" s="40"/>
      <c r="AJ27" s="40"/>
      <c r="AK27" s="40"/>
      <c r="AL27" s="40"/>
    </row>
    <row r="28" spans="1:38">
      <c r="A28" s="40"/>
      <c r="B28" s="40"/>
      <c r="C28" s="40"/>
      <c r="D28" s="40"/>
      <c r="E28" s="40"/>
      <c r="F28" s="41"/>
      <c r="G28" s="41"/>
      <c r="H28" s="41"/>
      <c r="I28" s="41"/>
      <c r="J28" s="40"/>
      <c r="K28" s="40"/>
      <c r="O28" s="40"/>
      <c r="P28" s="40"/>
      <c r="Q28" s="40"/>
      <c r="R28" s="40"/>
      <c r="S28" s="40"/>
      <c r="T28" s="40"/>
      <c r="U28" s="40"/>
      <c r="V28" s="40"/>
      <c r="W28" s="40"/>
      <c r="AD28" s="40"/>
      <c r="AE28" s="40"/>
      <c r="AF28" s="40"/>
      <c r="AG28" s="40"/>
      <c r="AH28" s="40"/>
      <c r="AI28" s="40"/>
      <c r="AJ28" s="40"/>
      <c r="AK28" s="40"/>
      <c r="AL28" s="40"/>
    </row>
    <row r="29" spans="1:38">
      <c r="A29" s="40"/>
      <c r="B29" s="40"/>
      <c r="C29" s="40"/>
      <c r="D29" s="40"/>
      <c r="E29" s="40"/>
      <c r="F29" s="41"/>
      <c r="G29" s="41"/>
      <c r="H29" s="41"/>
      <c r="I29" s="41"/>
      <c r="J29" s="40"/>
      <c r="K29" s="40"/>
      <c r="O29" s="40"/>
      <c r="P29" s="40"/>
      <c r="Q29" s="40"/>
      <c r="R29" s="40"/>
      <c r="S29" s="40"/>
      <c r="T29" s="40"/>
      <c r="U29" s="40"/>
      <c r="V29" s="40"/>
      <c r="W29" s="40"/>
      <c r="AD29" s="40"/>
      <c r="AE29" s="40"/>
      <c r="AF29" s="40"/>
      <c r="AG29" s="40"/>
      <c r="AH29" s="40"/>
      <c r="AI29" s="40"/>
      <c r="AJ29" s="40"/>
      <c r="AK29" s="40"/>
      <c r="AL29" s="40"/>
    </row>
    <row r="30" spans="1:38">
      <c r="A30" s="40"/>
      <c r="B30" s="40"/>
      <c r="C30" s="40"/>
      <c r="D30" s="40"/>
      <c r="E30" s="40"/>
      <c r="F30" s="41"/>
      <c r="G30" s="41"/>
      <c r="H30" s="41"/>
      <c r="I30" s="41"/>
      <c r="J30" s="40"/>
      <c r="K30" s="40"/>
      <c r="O30" s="40"/>
      <c r="P30" s="40"/>
      <c r="Q30" s="40"/>
      <c r="R30" s="40"/>
      <c r="S30" s="40"/>
      <c r="T30" s="40"/>
      <c r="U30" s="40"/>
      <c r="V30" s="40"/>
      <c r="W30" s="40"/>
      <c r="AD30" s="40"/>
      <c r="AE30" s="40"/>
      <c r="AF30" s="40"/>
      <c r="AG30" s="40"/>
      <c r="AH30" s="40"/>
      <c r="AI30" s="40"/>
      <c r="AJ30" s="40"/>
      <c r="AK30" s="40"/>
      <c r="AL30" s="40"/>
    </row>
    <row r="31" spans="1:38">
      <c r="A31" s="40"/>
      <c r="B31" s="40"/>
      <c r="C31" s="40"/>
      <c r="D31" s="40"/>
      <c r="E31" s="40"/>
      <c r="F31" s="41"/>
      <c r="G31" s="41"/>
      <c r="H31" s="41"/>
      <c r="I31" s="41"/>
      <c r="J31" s="40"/>
      <c r="K31" s="40"/>
      <c r="O31" s="40"/>
      <c r="P31" s="40"/>
      <c r="Q31" s="40"/>
      <c r="R31" s="40"/>
      <c r="S31" s="40"/>
      <c r="T31" s="40"/>
      <c r="U31" s="40"/>
      <c r="V31" s="40"/>
      <c r="W31" s="40"/>
      <c r="AD31" s="40"/>
      <c r="AE31" s="40"/>
      <c r="AF31" s="40"/>
      <c r="AG31" s="40"/>
      <c r="AH31" s="40"/>
      <c r="AI31" s="40"/>
      <c r="AJ31" s="40"/>
      <c r="AK31" s="40"/>
      <c r="AL31" s="40"/>
    </row>
    <row r="32" spans="1:38">
      <c r="A32" s="40"/>
      <c r="B32" s="40"/>
      <c r="C32" s="40"/>
      <c r="D32" s="40"/>
      <c r="E32" s="40"/>
      <c r="F32" s="41"/>
      <c r="G32" s="41"/>
      <c r="H32" s="41"/>
      <c r="I32" s="41"/>
      <c r="J32" s="40"/>
      <c r="K32" s="40"/>
      <c r="O32" s="40"/>
      <c r="P32" s="40"/>
      <c r="Q32" s="40"/>
      <c r="R32" s="40"/>
      <c r="S32" s="40"/>
      <c r="T32" s="40"/>
      <c r="U32" s="40"/>
      <c r="V32" s="40"/>
      <c r="W32" s="40"/>
      <c r="AD32" s="40"/>
      <c r="AE32" s="40"/>
      <c r="AF32" s="40"/>
      <c r="AG32" s="40"/>
      <c r="AH32" s="40"/>
      <c r="AI32" s="40"/>
      <c r="AJ32" s="40"/>
      <c r="AK32" s="40"/>
      <c r="AL32" s="40"/>
    </row>
    <row r="33" spans="15:38">
      <c r="O33" s="40"/>
      <c r="P33" s="40"/>
      <c r="Q33" s="40"/>
      <c r="R33" s="40"/>
      <c r="S33" s="40"/>
      <c r="T33" s="40"/>
      <c r="U33" s="40"/>
      <c r="V33" s="40"/>
      <c r="W33" s="40"/>
      <c r="AD33" s="40"/>
      <c r="AE33" s="40"/>
      <c r="AF33" s="40"/>
      <c r="AG33" s="40"/>
      <c r="AH33" s="40"/>
      <c r="AI33" s="40"/>
      <c r="AJ33" s="40"/>
      <c r="AK33" s="40"/>
      <c r="AL33" s="40"/>
    </row>
    <row r="34" spans="1:11">
      <c r="A34" s="31" t="s">
        <v>333</v>
      </c>
      <c r="B34" s="42"/>
      <c r="C34" s="42"/>
      <c r="D34" s="42"/>
      <c r="E34" s="42"/>
      <c r="F34" s="43"/>
      <c r="G34" s="43"/>
      <c r="H34" s="43"/>
      <c r="I34" s="43"/>
      <c r="J34" s="42"/>
      <c r="K34" s="42"/>
    </row>
    <row r="35" spans="1:38">
      <c r="A35" s="42"/>
      <c r="B35" s="42"/>
      <c r="C35" s="42"/>
      <c r="D35" s="42"/>
      <c r="E35" s="42"/>
      <c r="F35" s="43"/>
      <c r="G35" s="43"/>
      <c r="H35" s="43"/>
      <c r="I35" s="43"/>
      <c r="J35" s="42"/>
      <c r="K35" s="42"/>
      <c r="O35" s="31" t="s">
        <v>333</v>
      </c>
      <c r="P35" s="42"/>
      <c r="Q35" s="42"/>
      <c r="R35" s="42"/>
      <c r="S35" s="42"/>
      <c r="T35" s="42"/>
      <c r="U35" s="42"/>
      <c r="V35" s="42"/>
      <c r="W35" s="42"/>
      <c r="AD35" s="31" t="s">
        <v>333</v>
      </c>
      <c r="AE35" s="42"/>
      <c r="AF35" s="42"/>
      <c r="AG35" s="42"/>
      <c r="AH35" s="42"/>
      <c r="AI35" s="42"/>
      <c r="AJ35" s="42"/>
      <c r="AK35" s="42"/>
      <c r="AL35" s="42"/>
    </row>
    <row r="36" spans="1:38">
      <c r="A36" s="42"/>
      <c r="B36" s="42"/>
      <c r="C36" s="42"/>
      <c r="D36" s="42"/>
      <c r="E36" s="42"/>
      <c r="F36" s="43"/>
      <c r="G36" s="43"/>
      <c r="H36" s="43"/>
      <c r="I36" s="43"/>
      <c r="J36" s="42"/>
      <c r="K36" s="42"/>
      <c r="O36" s="42"/>
      <c r="P36" s="42"/>
      <c r="Q36" s="42"/>
      <c r="R36" s="42"/>
      <c r="S36" s="42"/>
      <c r="T36" s="42"/>
      <c r="U36" s="42"/>
      <c r="V36" s="42"/>
      <c r="W36" s="42"/>
      <c r="AD36" s="42"/>
      <c r="AE36" s="42"/>
      <c r="AF36" s="42"/>
      <c r="AG36" s="42"/>
      <c r="AH36" s="42"/>
      <c r="AI36" s="42"/>
      <c r="AJ36" s="42"/>
      <c r="AK36" s="42"/>
      <c r="AL36" s="42"/>
    </row>
    <row r="37" spans="1:38">
      <c r="A37" s="42"/>
      <c r="B37" s="42"/>
      <c r="C37" s="42"/>
      <c r="D37" s="42"/>
      <c r="E37" s="42"/>
      <c r="F37" s="43"/>
      <c r="G37" s="43"/>
      <c r="H37" s="43"/>
      <c r="I37" s="43"/>
      <c r="J37" s="42"/>
      <c r="K37" s="42"/>
      <c r="O37" s="42"/>
      <c r="P37" s="42"/>
      <c r="Q37" s="42"/>
      <c r="R37" s="42"/>
      <c r="S37" s="42"/>
      <c r="T37" s="42"/>
      <c r="U37" s="42"/>
      <c r="V37" s="42"/>
      <c r="W37" s="42"/>
      <c r="AD37" s="42"/>
      <c r="AE37" s="42"/>
      <c r="AF37" s="42"/>
      <c r="AG37" s="42"/>
      <c r="AH37" s="42"/>
      <c r="AI37" s="42"/>
      <c r="AJ37" s="42"/>
      <c r="AK37" s="42"/>
      <c r="AL37" s="42"/>
    </row>
    <row r="38" spans="1:38">
      <c r="A38" s="42"/>
      <c r="B38" s="42"/>
      <c r="C38" s="42"/>
      <c r="D38" s="42"/>
      <c r="E38" s="42"/>
      <c r="F38" s="43"/>
      <c r="G38" s="43"/>
      <c r="H38" s="43"/>
      <c r="I38" s="43"/>
      <c r="J38" s="42"/>
      <c r="K38" s="42"/>
      <c r="O38" s="42"/>
      <c r="P38" s="42"/>
      <c r="Q38" s="42"/>
      <c r="R38" s="42"/>
      <c r="S38" s="42"/>
      <c r="T38" s="42"/>
      <c r="U38" s="42"/>
      <c r="V38" s="42"/>
      <c r="W38" s="42"/>
      <c r="AD38" s="42"/>
      <c r="AE38" s="42"/>
      <c r="AF38" s="42"/>
      <c r="AG38" s="42"/>
      <c r="AH38" s="42"/>
      <c r="AI38" s="42"/>
      <c r="AJ38" s="42"/>
      <c r="AK38" s="42"/>
      <c r="AL38" s="42"/>
    </row>
    <row r="39" spans="1:38">
      <c r="A39" s="42"/>
      <c r="B39" s="42"/>
      <c r="C39" s="42"/>
      <c r="D39" s="42"/>
      <c r="E39" s="42"/>
      <c r="F39" s="43"/>
      <c r="G39" s="43"/>
      <c r="H39" s="43"/>
      <c r="I39" s="43"/>
      <c r="J39" s="42"/>
      <c r="K39" s="42"/>
      <c r="O39" s="42"/>
      <c r="P39" s="42"/>
      <c r="Q39" s="42"/>
      <c r="R39" s="42"/>
      <c r="S39" s="42"/>
      <c r="T39" s="42"/>
      <c r="U39" s="42"/>
      <c r="V39" s="42"/>
      <c r="W39" s="42"/>
      <c r="AD39" s="42"/>
      <c r="AE39" s="42"/>
      <c r="AF39" s="42"/>
      <c r="AG39" s="42"/>
      <c r="AH39" s="42"/>
      <c r="AI39" s="42"/>
      <c r="AJ39" s="42"/>
      <c r="AK39" s="42"/>
      <c r="AL39" s="42"/>
    </row>
    <row r="40" spans="1:38">
      <c r="A40" s="42"/>
      <c r="B40" s="42"/>
      <c r="C40" s="42"/>
      <c r="D40" s="42"/>
      <c r="E40" s="42"/>
      <c r="F40" s="43"/>
      <c r="G40" s="43"/>
      <c r="H40" s="43"/>
      <c r="I40" s="43"/>
      <c r="J40" s="42"/>
      <c r="K40" s="42"/>
      <c r="O40" s="42"/>
      <c r="P40" s="42"/>
      <c r="Q40" s="42"/>
      <c r="R40" s="42"/>
      <c r="S40" s="42"/>
      <c r="T40" s="42"/>
      <c r="U40" s="42"/>
      <c r="V40" s="42"/>
      <c r="W40" s="42"/>
      <c r="AD40" s="42"/>
      <c r="AE40" s="42"/>
      <c r="AF40" s="42"/>
      <c r="AG40" s="42"/>
      <c r="AH40" s="42"/>
      <c r="AI40" s="42"/>
      <c r="AJ40" s="42"/>
      <c r="AK40" s="42"/>
      <c r="AL40" s="42"/>
    </row>
    <row r="41" spans="1:38">
      <c r="A41" s="42"/>
      <c r="B41" s="42"/>
      <c r="C41" s="42"/>
      <c r="D41" s="42"/>
      <c r="E41" s="42"/>
      <c r="F41" s="43"/>
      <c r="G41" s="43"/>
      <c r="H41" s="43"/>
      <c r="I41" s="43"/>
      <c r="J41" s="42"/>
      <c r="K41" s="42"/>
      <c r="O41" s="42"/>
      <c r="P41" s="42"/>
      <c r="Q41" s="42"/>
      <c r="R41" s="42"/>
      <c r="S41" s="42"/>
      <c r="T41" s="42"/>
      <c r="U41" s="42"/>
      <c r="V41" s="42"/>
      <c r="W41" s="42"/>
      <c r="AD41" s="42"/>
      <c r="AE41" s="42"/>
      <c r="AF41" s="42"/>
      <c r="AG41" s="42"/>
      <c r="AH41" s="42"/>
      <c r="AI41" s="42"/>
      <c r="AJ41" s="42"/>
      <c r="AK41" s="42"/>
      <c r="AL41" s="42"/>
    </row>
    <row r="42" spans="1:38">
      <c r="A42" s="42"/>
      <c r="B42" s="42"/>
      <c r="C42" s="42"/>
      <c r="D42" s="42"/>
      <c r="E42" s="42"/>
      <c r="F42" s="43"/>
      <c r="G42" s="43"/>
      <c r="H42" s="43"/>
      <c r="I42" s="43"/>
      <c r="J42" s="42"/>
      <c r="K42" s="42"/>
      <c r="O42" s="42"/>
      <c r="P42" s="42"/>
      <c r="Q42" s="42"/>
      <c r="R42" s="42"/>
      <c r="S42" s="42"/>
      <c r="T42" s="42"/>
      <c r="U42" s="42"/>
      <c r="V42" s="42"/>
      <c r="W42" s="42"/>
      <c r="AD42" s="42"/>
      <c r="AE42" s="42"/>
      <c r="AF42" s="42"/>
      <c r="AG42" s="42"/>
      <c r="AH42" s="42"/>
      <c r="AI42" s="42"/>
      <c r="AJ42" s="42"/>
      <c r="AK42" s="42"/>
      <c r="AL42" s="42"/>
    </row>
    <row r="43" spans="1:38">
      <c r="A43" s="42"/>
      <c r="B43" s="42"/>
      <c r="C43" s="42"/>
      <c r="D43" s="42"/>
      <c r="E43" s="42"/>
      <c r="F43" s="43"/>
      <c r="G43" s="43"/>
      <c r="H43" s="43"/>
      <c r="I43" s="43"/>
      <c r="J43" s="42"/>
      <c r="K43" s="42"/>
      <c r="O43" s="42"/>
      <c r="P43" s="42"/>
      <c r="Q43" s="42"/>
      <c r="R43" s="42"/>
      <c r="S43" s="42"/>
      <c r="T43" s="42"/>
      <c r="U43" s="42"/>
      <c r="V43" s="42"/>
      <c r="W43" s="42"/>
      <c r="AD43" s="42"/>
      <c r="AE43" s="42"/>
      <c r="AF43" s="42"/>
      <c r="AG43" s="42"/>
      <c r="AH43" s="42"/>
      <c r="AI43" s="42"/>
      <c r="AJ43" s="42"/>
      <c r="AK43" s="42"/>
      <c r="AL43" s="42"/>
    </row>
    <row r="44" spans="1:38">
      <c r="A44" s="42"/>
      <c r="B44" s="42"/>
      <c r="C44" s="42"/>
      <c r="D44" s="42"/>
      <c r="E44" s="42"/>
      <c r="F44" s="43"/>
      <c r="G44" s="43"/>
      <c r="H44" s="43"/>
      <c r="I44" s="43"/>
      <c r="J44" s="42"/>
      <c r="K44" s="42"/>
      <c r="O44" s="42"/>
      <c r="P44" s="42"/>
      <c r="Q44" s="42"/>
      <c r="R44" s="42"/>
      <c r="S44" s="42"/>
      <c r="T44" s="42"/>
      <c r="U44" s="42"/>
      <c r="V44" s="42"/>
      <c r="W44" s="42"/>
      <c r="AD44" s="42"/>
      <c r="AE44" s="42"/>
      <c r="AF44" s="42"/>
      <c r="AG44" s="42"/>
      <c r="AH44" s="42"/>
      <c r="AI44" s="42"/>
      <c r="AJ44" s="42"/>
      <c r="AK44" s="42"/>
      <c r="AL44" s="42"/>
    </row>
    <row r="45" spans="1:38">
      <c r="A45" s="42"/>
      <c r="B45" s="42"/>
      <c r="C45" s="42"/>
      <c r="D45" s="42"/>
      <c r="E45" s="42"/>
      <c r="F45" s="43"/>
      <c r="G45" s="43"/>
      <c r="H45" s="43"/>
      <c r="I45" s="43"/>
      <c r="J45" s="42"/>
      <c r="K45" s="42"/>
      <c r="O45" s="42"/>
      <c r="P45" s="42"/>
      <c r="Q45" s="42"/>
      <c r="R45" s="42"/>
      <c r="S45" s="42"/>
      <c r="T45" s="42"/>
      <c r="U45" s="42"/>
      <c r="V45" s="42"/>
      <c r="W45" s="42"/>
      <c r="AD45" s="42"/>
      <c r="AE45" s="42"/>
      <c r="AF45" s="42"/>
      <c r="AG45" s="42"/>
      <c r="AH45" s="42"/>
      <c r="AI45" s="42"/>
      <c r="AJ45" s="42"/>
      <c r="AK45" s="42"/>
      <c r="AL45" s="42"/>
    </row>
    <row r="46" spans="1:38">
      <c r="A46" s="42"/>
      <c r="B46" s="42"/>
      <c r="C46" s="42"/>
      <c r="D46" s="42"/>
      <c r="E46" s="42"/>
      <c r="F46" s="43"/>
      <c r="G46" s="43"/>
      <c r="H46" s="43"/>
      <c r="I46" s="43"/>
      <c r="J46" s="42"/>
      <c r="K46" s="42"/>
      <c r="O46" s="42"/>
      <c r="P46" s="42"/>
      <c r="Q46" s="42"/>
      <c r="R46" s="42"/>
      <c r="S46" s="42"/>
      <c r="T46" s="42"/>
      <c r="U46" s="42"/>
      <c r="V46" s="42"/>
      <c r="W46" s="42"/>
      <c r="AD46" s="42"/>
      <c r="AE46" s="42"/>
      <c r="AF46" s="42"/>
      <c r="AG46" s="42"/>
      <c r="AH46" s="42"/>
      <c r="AI46" s="42"/>
      <c r="AJ46" s="42"/>
      <c r="AK46" s="42"/>
      <c r="AL46" s="42"/>
    </row>
    <row r="47" spans="1:38">
      <c r="A47" s="42"/>
      <c r="B47" s="42"/>
      <c r="C47" s="42"/>
      <c r="D47" s="42"/>
      <c r="E47" s="42"/>
      <c r="F47" s="43"/>
      <c r="G47" s="43"/>
      <c r="H47" s="43"/>
      <c r="I47" s="43"/>
      <c r="J47" s="42"/>
      <c r="K47" s="42"/>
      <c r="O47" s="42"/>
      <c r="P47" s="42"/>
      <c r="Q47" s="42"/>
      <c r="R47" s="42"/>
      <c r="S47" s="42"/>
      <c r="T47" s="42"/>
      <c r="U47" s="42"/>
      <c r="V47" s="42"/>
      <c r="W47" s="42"/>
      <c r="AD47" s="42"/>
      <c r="AE47" s="42"/>
      <c r="AF47" s="42"/>
      <c r="AG47" s="42"/>
      <c r="AH47" s="42"/>
      <c r="AI47" s="42"/>
      <c r="AJ47" s="42"/>
      <c r="AK47" s="42"/>
      <c r="AL47" s="42"/>
    </row>
    <row r="48" spans="1:38">
      <c r="A48" s="42"/>
      <c r="B48" s="42"/>
      <c r="C48" s="42"/>
      <c r="D48" s="42"/>
      <c r="E48" s="42"/>
      <c r="F48" s="43"/>
      <c r="G48" s="43"/>
      <c r="H48" s="43"/>
      <c r="I48" s="43"/>
      <c r="J48" s="42"/>
      <c r="K48" s="42"/>
      <c r="O48" s="42"/>
      <c r="P48" s="42"/>
      <c r="Q48" s="42"/>
      <c r="R48" s="42"/>
      <c r="S48" s="42"/>
      <c r="T48" s="42"/>
      <c r="U48" s="42"/>
      <c r="V48" s="42"/>
      <c r="W48" s="42"/>
      <c r="AD48" s="42"/>
      <c r="AE48" s="42"/>
      <c r="AF48" s="42"/>
      <c r="AG48" s="42"/>
      <c r="AH48" s="42"/>
      <c r="AI48" s="42"/>
      <c r="AJ48" s="42"/>
      <c r="AK48" s="42"/>
      <c r="AL48" s="42"/>
    </row>
    <row r="49" spans="15:38">
      <c r="O49" s="42"/>
      <c r="P49" s="42"/>
      <c r="Q49" s="42"/>
      <c r="R49" s="42"/>
      <c r="S49" s="42"/>
      <c r="T49" s="42"/>
      <c r="U49" s="42"/>
      <c r="V49" s="42"/>
      <c r="W49" s="42"/>
      <c r="AD49" s="42"/>
      <c r="AE49" s="42"/>
      <c r="AF49" s="42"/>
      <c r="AG49" s="42"/>
      <c r="AH49" s="42"/>
      <c r="AI49" s="42"/>
      <c r="AJ49" s="42"/>
      <c r="AK49" s="42"/>
      <c r="AL49" s="42"/>
    </row>
    <row r="50" spans="15:38">
      <c r="O50" s="42"/>
      <c r="P50" s="42"/>
      <c r="Q50" s="42"/>
      <c r="R50" s="42"/>
      <c r="S50" s="42"/>
      <c r="T50" s="42"/>
      <c r="U50" s="42"/>
      <c r="V50" s="42"/>
      <c r="W50" s="42"/>
      <c r="AD50" s="42"/>
      <c r="AE50" s="42"/>
      <c r="AF50" s="42"/>
      <c r="AG50" s="42"/>
      <c r="AH50" s="42"/>
      <c r="AI50" s="42"/>
      <c r="AJ50" s="42"/>
      <c r="AK50" s="42"/>
      <c r="AL50" s="42"/>
    </row>
    <row r="51" spans="15:38">
      <c r="O51" s="42"/>
      <c r="P51" s="42"/>
      <c r="Q51" s="42"/>
      <c r="R51" s="42"/>
      <c r="S51" s="42"/>
      <c r="T51" s="42"/>
      <c r="U51" s="42"/>
      <c r="V51" s="42"/>
      <c r="W51" s="42"/>
      <c r="AD51" s="42"/>
      <c r="AE51" s="42"/>
      <c r="AF51" s="42"/>
      <c r="AG51" s="42"/>
      <c r="AH51" s="42"/>
      <c r="AI51" s="42"/>
      <c r="AJ51" s="42"/>
      <c r="AK51" s="42"/>
      <c r="AL51" s="42"/>
    </row>
    <row r="52" spans="15:38">
      <c r="O52" s="42"/>
      <c r="P52" s="42"/>
      <c r="Q52" s="42"/>
      <c r="R52" s="42"/>
      <c r="S52" s="42"/>
      <c r="T52" s="42"/>
      <c r="U52" s="42"/>
      <c r="V52" s="42"/>
      <c r="W52" s="42"/>
      <c r="AD52" s="42"/>
      <c r="AE52" s="42"/>
      <c r="AF52" s="42"/>
      <c r="AG52" s="42"/>
      <c r="AH52" s="42"/>
      <c r="AI52" s="42"/>
      <c r="AJ52" s="42"/>
      <c r="AK52" s="42"/>
      <c r="AL52" s="42"/>
    </row>
    <row r="53" spans="1:33">
      <c r="A53" s="36"/>
      <c r="B53" s="36"/>
      <c r="C53" s="36"/>
      <c r="D53" s="37" t="s">
        <v>384</v>
      </c>
      <c r="E53" s="38"/>
      <c r="F53" s="38"/>
      <c r="G53" s="38"/>
      <c r="H53" s="38"/>
      <c r="I53" s="38"/>
      <c r="J53" s="36"/>
      <c r="K53" s="36"/>
      <c r="L53" s="36"/>
      <c r="M53" s="36"/>
      <c r="N53" s="44"/>
      <c r="O53" s="42"/>
      <c r="P53" s="42"/>
      <c r="Q53" s="42"/>
      <c r="R53" s="42"/>
      <c r="S53" s="42"/>
      <c r="T53" s="42"/>
      <c r="U53" s="42"/>
      <c r="V53" s="42"/>
      <c r="W53" s="42"/>
      <c r="X53" s="44"/>
      <c r="Y53" s="44"/>
      <c r="Z53" s="44"/>
      <c r="AA53" s="44"/>
      <c r="AB53" s="44"/>
      <c r="AC53" s="44"/>
      <c r="AD53" s="44"/>
      <c r="AE53" s="44"/>
      <c r="AF53" s="44"/>
      <c r="AG53" s="44"/>
    </row>
    <row r="54" spans="1:33">
      <c r="A54" s="36"/>
      <c r="B54" s="36"/>
      <c r="C54" s="36"/>
      <c r="D54" s="38"/>
      <c r="E54" s="38"/>
      <c r="F54" s="38"/>
      <c r="G54" s="38"/>
      <c r="H54" s="38"/>
      <c r="I54" s="38"/>
      <c r="J54" s="36"/>
      <c r="K54" s="36"/>
      <c r="L54" s="36"/>
      <c r="M54" s="36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  <c r="AA54" s="44"/>
      <c r="AB54" s="44"/>
      <c r="AC54" s="44"/>
      <c r="AD54" s="44"/>
      <c r="AE54" s="44"/>
      <c r="AF54" s="44"/>
      <c r="AG54" s="44"/>
    </row>
    <row r="56" spans="1:12">
      <c r="A56" s="39" t="s">
        <v>356</v>
      </c>
      <c r="B56" s="40"/>
      <c r="C56" s="40"/>
      <c r="D56" s="40"/>
      <c r="E56" s="40"/>
      <c r="F56" s="41"/>
      <c r="H56" s="31" t="s">
        <v>333</v>
      </c>
      <c r="I56" s="43"/>
      <c r="J56" s="42"/>
      <c r="K56" s="42"/>
      <c r="L56" s="42"/>
    </row>
    <row r="57" spans="1:12">
      <c r="A57" s="40"/>
      <c r="B57" s="40"/>
      <c r="C57" s="40"/>
      <c r="D57" s="40"/>
      <c r="E57" s="40"/>
      <c r="F57" s="41"/>
      <c r="H57" s="43"/>
      <c r="I57" s="43"/>
      <c r="J57" s="42"/>
      <c r="K57" s="42"/>
      <c r="L57" s="42"/>
    </row>
    <row r="58" spans="1:12">
      <c r="A58" s="40"/>
      <c r="B58" s="40"/>
      <c r="C58" s="40"/>
      <c r="D58" s="40"/>
      <c r="E58" s="40"/>
      <c r="F58" s="41"/>
      <c r="H58" s="43"/>
      <c r="I58" s="43"/>
      <c r="J58" s="42"/>
      <c r="K58" s="42"/>
      <c r="L58" s="42"/>
    </row>
    <row r="59" spans="1:12">
      <c r="A59" s="40"/>
      <c r="B59" s="40"/>
      <c r="C59" s="40"/>
      <c r="D59" s="40"/>
      <c r="E59" s="40"/>
      <c r="F59" s="41"/>
      <c r="H59" s="43"/>
      <c r="I59" s="43"/>
      <c r="J59" s="42"/>
      <c r="K59" s="42"/>
      <c r="L59" s="42"/>
    </row>
    <row r="60" spans="1:12">
      <c r="A60" s="40"/>
      <c r="B60" s="40"/>
      <c r="C60" s="40"/>
      <c r="D60" s="40"/>
      <c r="E60" s="40"/>
      <c r="F60" s="41"/>
      <c r="H60" s="43"/>
      <c r="I60" s="43"/>
      <c r="J60" s="42"/>
      <c r="K60" s="42"/>
      <c r="L60" s="42"/>
    </row>
    <row r="61" spans="1:12">
      <c r="A61" s="40"/>
      <c r="B61" s="40"/>
      <c r="C61" s="40"/>
      <c r="D61" s="40"/>
      <c r="E61" s="40"/>
      <c r="F61" s="41"/>
      <c r="H61" s="43"/>
      <c r="I61" s="43"/>
      <c r="J61" s="42"/>
      <c r="K61" s="42"/>
      <c r="L61" s="42"/>
    </row>
    <row r="62" spans="1:12">
      <c r="A62" s="40"/>
      <c r="B62" s="40"/>
      <c r="C62" s="40"/>
      <c r="D62" s="40"/>
      <c r="E62" s="40"/>
      <c r="F62" s="41"/>
      <c r="H62" s="43"/>
      <c r="I62" s="43"/>
      <c r="J62" s="42"/>
      <c r="K62" s="42"/>
      <c r="L62" s="42"/>
    </row>
    <row r="63" spans="1:12">
      <c r="A63" s="40"/>
      <c r="B63" s="40"/>
      <c r="C63" s="40"/>
      <c r="D63" s="40"/>
      <c r="E63" s="40"/>
      <c r="F63" s="41"/>
      <c r="H63" s="43"/>
      <c r="I63" s="43"/>
      <c r="J63" s="42"/>
      <c r="K63" s="42"/>
      <c r="L63" s="42"/>
    </row>
    <row r="64" spans="1:12">
      <c r="A64" s="40"/>
      <c r="B64" s="40"/>
      <c r="C64" s="40"/>
      <c r="D64" s="40"/>
      <c r="E64" s="40"/>
      <c r="F64" s="41"/>
      <c r="H64" s="43"/>
      <c r="I64" s="43"/>
      <c r="J64" s="42"/>
      <c r="K64" s="42"/>
      <c r="L64" s="42"/>
    </row>
    <row r="65" spans="1:12">
      <c r="A65" s="40"/>
      <c r="B65" s="40"/>
      <c r="C65" s="40"/>
      <c r="D65" s="40"/>
      <c r="E65" s="40"/>
      <c r="F65" s="41"/>
      <c r="H65" s="43"/>
      <c r="I65" s="43"/>
      <c r="J65" s="42"/>
      <c r="K65" s="42"/>
      <c r="L65" s="42"/>
    </row>
    <row r="66" spans="1:12">
      <c r="A66" s="40"/>
      <c r="B66" s="40"/>
      <c r="C66" s="40"/>
      <c r="D66" s="40"/>
      <c r="E66" s="40"/>
      <c r="F66" s="41"/>
      <c r="H66" s="43"/>
      <c r="I66" s="43"/>
      <c r="J66" s="42"/>
      <c r="K66" s="42"/>
      <c r="L66" s="42"/>
    </row>
    <row r="67" spans="1:12">
      <c r="A67" s="40"/>
      <c r="B67" s="40"/>
      <c r="C67" s="40"/>
      <c r="D67" s="40"/>
      <c r="E67" s="40"/>
      <c r="F67" s="41"/>
      <c r="H67" s="43"/>
      <c r="I67" s="43"/>
      <c r="J67" s="42"/>
      <c r="K67" s="42"/>
      <c r="L67" s="42"/>
    </row>
    <row r="68" spans="1:12">
      <c r="A68" s="40"/>
      <c r="B68" s="40"/>
      <c r="C68" s="40"/>
      <c r="D68" s="40"/>
      <c r="E68" s="40"/>
      <c r="F68" s="41"/>
      <c r="H68" s="43"/>
      <c r="I68" s="43"/>
      <c r="J68" s="42"/>
      <c r="K68" s="42"/>
      <c r="L68" s="42"/>
    </row>
    <row r="69" spans="1:12">
      <c r="A69" s="40"/>
      <c r="B69" s="40"/>
      <c r="C69" s="40"/>
      <c r="D69" s="40"/>
      <c r="E69" s="40"/>
      <c r="F69" s="41"/>
      <c r="H69" s="43"/>
      <c r="I69" s="43"/>
      <c r="J69" s="42"/>
      <c r="K69" s="42"/>
      <c r="L69" s="42"/>
    </row>
    <row r="70" spans="1:12">
      <c r="A70" s="40"/>
      <c r="B70" s="40"/>
      <c r="C70" s="40"/>
      <c r="D70" s="40"/>
      <c r="E70" s="40"/>
      <c r="F70" s="41"/>
      <c r="H70" s="43"/>
      <c r="I70" s="43"/>
      <c r="J70" s="42"/>
      <c r="K70" s="42"/>
      <c r="L70" s="42"/>
    </row>
    <row r="71" spans="1:12">
      <c r="A71" s="40"/>
      <c r="B71" s="40"/>
      <c r="C71" s="40"/>
      <c r="D71" s="40"/>
      <c r="E71" s="40"/>
      <c r="F71" s="41"/>
      <c r="H71" s="43"/>
      <c r="I71" s="43"/>
      <c r="J71" s="42"/>
      <c r="K71" s="42"/>
      <c r="L71" s="42"/>
    </row>
    <row r="72" spans="1:12">
      <c r="A72" s="40"/>
      <c r="B72" s="40"/>
      <c r="C72" s="40"/>
      <c r="D72" s="40"/>
      <c r="E72" s="40"/>
      <c r="F72" s="41"/>
      <c r="H72" s="43"/>
      <c r="I72" s="43"/>
      <c r="J72" s="42"/>
      <c r="K72" s="42"/>
      <c r="L72" s="42"/>
    </row>
    <row r="73" spans="1:12">
      <c r="A73" s="40"/>
      <c r="B73" s="40"/>
      <c r="C73" s="40"/>
      <c r="D73" s="40"/>
      <c r="E73" s="40"/>
      <c r="F73" s="41"/>
      <c r="H73" s="43"/>
      <c r="I73" s="43"/>
      <c r="J73" s="42"/>
      <c r="K73" s="42"/>
      <c r="L73" s="42"/>
    </row>
    <row r="74" spans="1:12">
      <c r="A74" s="40"/>
      <c r="B74" s="40"/>
      <c r="C74" s="40"/>
      <c r="D74" s="40"/>
      <c r="E74" s="40"/>
      <c r="F74" s="41"/>
      <c r="H74" s="43"/>
      <c r="I74" s="43"/>
      <c r="J74" s="42"/>
      <c r="K74" s="42"/>
      <c r="L74" s="42"/>
    </row>
    <row r="75" spans="1:12">
      <c r="A75" s="40"/>
      <c r="B75" s="40"/>
      <c r="C75" s="40"/>
      <c r="D75" s="40"/>
      <c r="E75" s="40"/>
      <c r="F75" s="41"/>
      <c r="H75" s="43"/>
      <c r="I75" s="43"/>
      <c r="J75" s="42"/>
      <c r="K75" s="42"/>
      <c r="L75" s="42"/>
    </row>
    <row r="76" spans="1:12">
      <c r="A76" s="40"/>
      <c r="B76" s="40"/>
      <c r="C76" s="40"/>
      <c r="D76" s="40"/>
      <c r="E76" s="40"/>
      <c r="F76" s="41"/>
      <c r="H76" s="43"/>
      <c r="I76" s="43"/>
      <c r="J76" s="42"/>
      <c r="K76" s="42"/>
      <c r="L76" s="42"/>
    </row>
    <row r="77" spans="1:12">
      <c r="A77" s="40"/>
      <c r="B77" s="40"/>
      <c r="C77" s="40"/>
      <c r="D77" s="40"/>
      <c r="E77" s="40"/>
      <c r="F77" s="41"/>
      <c r="H77" s="43"/>
      <c r="I77" s="43"/>
      <c r="J77" s="42"/>
      <c r="K77" s="42"/>
      <c r="L77" s="42"/>
    </row>
    <row r="78" spans="1:12">
      <c r="A78" s="40"/>
      <c r="B78" s="40"/>
      <c r="C78" s="40"/>
      <c r="D78" s="40"/>
      <c r="E78" s="40"/>
      <c r="F78" s="41"/>
      <c r="H78" s="43"/>
      <c r="I78" s="43"/>
      <c r="J78" s="42"/>
      <c r="K78" s="42"/>
      <c r="L78" s="42"/>
    </row>
    <row r="79" spans="1:12">
      <c r="A79" s="40"/>
      <c r="B79" s="40"/>
      <c r="C79" s="40"/>
      <c r="D79" s="40"/>
      <c r="E79" s="40"/>
      <c r="F79" s="41"/>
      <c r="H79" s="43"/>
      <c r="I79" s="43"/>
      <c r="J79" s="42"/>
      <c r="K79" s="42"/>
      <c r="L79" s="42"/>
    </row>
    <row r="80" spans="1:12">
      <c r="A80" s="40"/>
      <c r="B80" s="40"/>
      <c r="C80" s="40"/>
      <c r="D80" s="40"/>
      <c r="E80" s="40"/>
      <c r="F80" s="41"/>
      <c r="H80" s="43"/>
      <c r="I80" s="43"/>
      <c r="J80" s="42"/>
      <c r="K80" s="42"/>
      <c r="L80" s="42"/>
    </row>
    <row r="81" spans="8:12">
      <c r="H81" s="43"/>
      <c r="I81" s="43"/>
      <c r="J81" s="42"/>
      <c r="K81" s="42"/>
      <c r="L81" s="42"/>
    </row>
    <row r="86" spans="1:14">
      <c r="A86" s="36"/>
      <c r="B86" s="36"/>
      <c r="C86" s="36"/>
      <c r="D86" s="37" t="s">
        <v>370</v>
      </c>
      <c r="E86" s="38"/>
      <c r="F86" s="38"/>
      <c r="G86" s="38"/>
      <c r="H86" s="38"/>
      <c r="I86" s="38"/>
      <c r="J86" s="36"/>
      <c r="K86" s="36"/>
      <c r="L86" s="36"/>
      <c r="M86" s="36"/>
      <c r="N86" s="44"/>
    </row>
    <row r="87" spans="1:14">
      <c r="A87" s="36"/>
      <c r="B87" s="36"/>
      <c r="C87" s="36"/>
      <c r="D87" s="38"/>
      <c r="E87" s="38"/>
      <c r="F87" s="38"/>
      <c r="G87" s="38"/>
      <c r="H87" s="38"/>
      <c r="I87" s="38"/>
      <c r="J87" s="36"/>
      <c r="K87" s="36"/>
      <c r="L87" s="36"/>
      <c r="M87" s="36"/>
      <c r="N87" s="44"/>
    </row>
    <row r="88" spans="1:12">
      <c r="A88" s="39" t="s">
        <v>356</v>
      </c>
      <c r="B88" s="40"/>
      <c r="C88" s="40"/>
      <c r="D88" s="40"/>
      <c r="E88" s="40"/>
      <c r="F88" s="41"/>
      <c r="H88" s="31" t="s">
        <v>333</v>
      </c>
      <c r="I88" s="43"/>
      <c r="J88" s="42"/>
      <c r="K88" s="42"/>
      <c r="L88" s="42"/>
    </row>
    <row r="89" spans="1:12">
      <c r="A89" s="40"/>
      <c r="B89" s="40"/>
      <c r="C89" s="40"/>
      <c r="D89" s="40"/>
      <c r="E89" s="40"/>
      <c r="F89" s="41"/>
      <c r="H89" s="43"/>
      <c r="I89" s="43"/>
      <c r="J89" s="42"/>
      <c r="K89" s="42"/>
      <c r="L89" s="42"/>
    </row>
    <row r="90" spans="1:12">
      <c r="A90" s="40"/>
      <c r="B90" s="40"/>
      <c r="C90" s="40"/>
      <c r="D90" s="40"/>
      <c r="E90" s="40"/>
      <c r="F90" s="41"/>
      <c r="H90" s="43"/>
      <c r="I90" s="43"/>
      <c r="J90" s="42"/>
      <c r="K90" s="42"/>
      <c r="L90" s="42"/>
    </row>
    <row r="91" spans="1:12">
      <c r="A91" s="40"/>
      <c r="B91" s="40"/>
      <c r="C91" s="40"/>
      <c r="D91" s="40"/>
      <c r="E91" s="40"/>
      <c r="F91" s="41"/>
      <c r="H91" s="43"/>
      <c r="I91" s="43"/>
      <c r="J91" s="42"/>
      <c r="K91" s="42"/>
      <c r="L91" s="42"/>
    </row>
    <row r="92" spans="1:12">
      <c r="A92" s="40"/>
      <c r="B92" s="40"/>
      <c r="C92" s="40"/>
      <c r="D92" s="40"/>
      <c r="E92" s="40"/>
      <c r="F92" s="41"/>
      <c r="H92" s="43"/>
      <c r="I92" s="43"/>
      <c r="J92" s="42"/>
      <c r="K92" s="42"/>
      <c r="L92" s="42"/>
    </row>
    <row r="93" spans="1:12">
      <c r="A93" s="40"/>
      <c r="B93" s="40"/>
      <c r="C93" s="40"/>
      <c r="D93" s="40"/>
      <c r="E93" s="40"/>
      <c r="F93" s="41"/>
      <c r="H93" s="43"/>
      <c r="I93" s="43"/>
      <c r="J93" s="42"/>
      <c r="K93" s="42"/>
      <c r="L93" s="42"/>
    </row>
    <row r="94" spans="1:12">
      <c r="A94" s="40"/>
      <c r="B94" s="40"/>
      <c r="C94" s="40"/>
      <c r="D94" s="40"/>
      <c r="E94" s="40"/>
      <c r="F94" s="41"/>
      <c r="H94" s="43"/>
      <c r="I94" s="43"/>
      <c r="J94" s="42"/>
      <c r="K94" s="42"/>
      <c r="L94" s="42"/>
    </row>
    <row r="95" spans="1:12">
      <c r="A95" s="40"/>
      <c r="B95" s="40"/>
      <c r="C95" s="40"/>
      <c r="D95" s="40"/>
      <c r="E95" s="40"/>
      <c r="F95" s="41"/>
      <c r="H95" s="43"/>
      <c r="I95" s="43"/>
      <c r="J95" s="42"/>
      <c r="K95" s="42"/>
      <c r="L95" s="42"/>
    </row>
    <row r="96" spans="1:12">
      <c r="A96" s="40"/>
      <c r="B96" s="40"/>
      <c r="C96" s="40"/>
      <c r="D96" s="40"/>
      <c r="E96" s="40"/>
      <c r="F96" s="41"/>
      <c r="H96" s="43"/>
      <c r="I96" s="43"/>
      <c r="J96" s="42"/>
      <c r="K96" s="42"/>
      <c r="L96" s="42"/>
    </row>
    <row r="97" spans="1:12">
      <c r="A97" s="40"/>
      <c r="B97" s="40"/>
      <c r="C97" s="40"/>
      <c r="D97" s="40"/>
      <c r="E97" s="40"/>
      <c r="F97" s="41"/>
      <c r="H97" s="43"/>
      <c r="I97" s="43"/>
      <c r="J97" s="42"/>
      <c r="K97" s="42"/>
      <c r="L97" s="42"/>
    </row>
    <row r="98" spans="1:12">
      <c r="A98" s="40"/>
      <c r="B98" s="40"/>
      <c r="C98" s="40"/>
      <c r="D98" s="40"/>
      <c r="E98" s="40"/>
      <c r="F98" s="41"/>
      <c r="H98" s="43"/>
      <c r="I98" s="43"/>
      <c r="J98" s="42"/>
      <c r="K98" s="42"/>
      <c r="L98" s="42"/>
    </row>
    <row r="99" spans="1:12">
      <c r="A99" s="40"/>
      <c r="B99" s="40"/>
      <c r="C99" s="40"/>
      <c r="D99" s="40"/>
      <c r="E99" s="40"/>
      <c r="F99" s="41"/>
      <c r="H99" s="43"/>
      <c r="I99" s="43"/>
      <c r="J99" s="42"/>
      <c r="K99" s="42"/>
      <c r="L99" s="42"/>
    </row>
    <row r="100" spans="1:12">
      <c r="A100" s="40"/>
      <c r="B100" s="40"/>
      <c r="C100" s="40"/>
      <c r="D100" s="40"/>
      <c r="E100" s="40"/>
      <c r="F100" s="41"/>
      <c r="H100" s="43"/>
      <c r="I100" s="43"/>
      <c r="J100" s="42"/>
      <c r="K100" s="42"/>
      <c r="L100" s="42"/>
    </row>
    <row r="101" spans="1:12">
      <c r="A101" s="40"/>
      <c r="B101" s="40"/>
      <c r="C101" s="40"/>
      <c r="D101" s="40"/>
      <c r="E101" s="40"/>
      <c r="F101" s="41"/>
      <c r="H101" s="43"/>
      <c r="I101" s="43"/>
      <c r="J101" s="42"/>
      <c r="K101" s="42"/>
      <c r="L101" s="42"/>
    </row>
    <row r="102" spans="1:12">
      <c r="A102" s="40"/>
      <c r="B102" s="40"/>
      <c r="C102" s="40"/>
      <c r="D102" s="40"/>
      <c r="E102" s="40"/>
      <c r="F102" s="41"/>
      <c r="H102" s="43"/>
      <c r="I102" s="43"/>
      <c r="J102" s="42"/>
      <c r="K102" s="42"/>
      <c r="L102" s="42"/>
    </row>
    <row r="103" spans="1:12">
      <c r="A103" s="40"/>
      <c r="B103" s="40"/>
      <c r="C103" s="40"/>
      <c r="D103" s="40"/>
      <c r="E103" s="40"/>
      <c r="F103" s="41"/>
      <c r="H103" s="43"/>
      <c r="I103" s="43"/>
      <c r="J103" s="42"/>
      <c r="K103" s="42"/>
      <c r="L103" s="42"/>
    </row>
    <row r="104" spans="1:12">
      <c r="A104" s="40"/>
      <c r="B104" s="40"/>
      <c r="C104" s="40"/>
      <c r="D104" s="40"/>
      <c r="E104" s="40"/>
      <c r="F104" s="41"/>
      <c r="H104" s="43"/>
      <c r="I104" s="43"/>
      <c r="J104" s="42"/>
      <c r="K104" s="42"/>
      <c r="L104" s="42"/>
    </row>
    <row r="105" spans="1:12">
      <c r="A105" s="40"/>
      <c r="B105" s="40"/>
      <c r="C105" s="40"/>
      <c r="D105" s="40"/>
      <c r="E105" s="40"/>
      <c r="F105" s="41"/>
      <c r="H105" s="43"/>
      <c r="I105" s="43"/>
      <c r="J105" s="42"/>
      <c r="K105" s="42"/>
      <c r="L105" s="42"/>
    </row>
    <row r="106" spans="1:12">
      <c r="A106" s="40"/>
      <c r="B106" s="40"/>
      <c r="C106" s="40"/>
      <c r="D106" s="40"/>
      <c r="E106" s="40"/>
      <c r="F106" s="41"/>
      <c r="H106" s="43"/>
      <c r="I106" s="43"/>
      <c r="J106" s="42"/>
      <c r="K106" s="42"/>
      <c r="L106" s="42"/>
    </row>
    <row r="107" spans="1:12">
      <c r="A107" s="40"/>
      <c r="B107" s="40"/>
      <c r="C107" s="40"/>
      <c r="D107" s="40"/>
      <c r="E107" s="40"/>
      <c r="F107" s="41"/>
      <c r="H107" s="43"/>
      <c r="I107" s="43"/>
      <c r="J107" s="42"/>
      <c r="K107" s="42"/>
      <c r="L107" s="42"/>
    </row>
    <row r="108" spans="1:12">
      <c r="A108" s="40"/>
      <c r="B108" s="40"/>
      <c r="C108" s="40"/>
      <c r="D108" s="40"/>
      <c r="E108" s="40"/>
      <c r="F108" s="41"/>
      <c r="H108" s="43"/>
      <c r="I108" s="43"/>
      <c r="J108" s="42"/>
      <c r="K108" s="42"/>
      <c r="L108" s="42"/>
    </row>
    <row r="109" spans="1:12">
      <c r="A109" s="40"/>
      <c r="B109" s="40"/>
      <c r="C109" s="40"/>
      <c r="D109" s="40"/>
      <c r="E109" s="40"/>
      <c r="F109" s="41"/>
      <c r="H109" s="43"/>
      <c r="I109" s="43"/>
      <c r="J109" s="42"/>
      <c r="K109" s="42"/>
      <c r="L109" s="42"/>
    </row>
    <row r="110" spans="1:12">
      <c r="A110" s="40"/>
      <c r="B110" s="40"/>
      <c r="C110" s="40"/>
      <c r="D110" s="40"/>
      <c r="E110" s="40"/>
      <c r="F110" s="41"/>
      <c r="H110" s="43"/>
      <c r="I110" s="43"/>
      <c r="J110" s="42"/>
      <c r="K110" s="42"/>
      <c r="L110" s="42"/>
    </row>
    <row r="111" spans="1:12">
      <c r="A111" s="40"/>
      <c r="B111" s="40"/>
      <c r="C111" s="40"/>
      <c r="D111" s="40"/>
      <c r="E111" s="40"/>
      <c r="F111" s="41"/>
      <c r="H111" s="43"/>
      <c r="I111" s="43"/>
      <c r="J111" s="42"/>
      <c r="K111" s="42"/>
      <c r="L111" s="42"/>
    </row>
    <row r="112" spans="1:12">
      <c r="A112" s="40"/>
      <c r="B112" s="40"/>
      <c r="C112" s="40"/>
      <c r="D112" s="40"/>
      <c r="E112" s="40"/>
      <c r="F112" s="41"/>
      <c r="H112" s="43"/>
      <c r="I112" s="43"/>
      <c r="J112" s="42"/>
      <c r="K112" s="42"/>
      <c r="L112" s="42"/>
    </row>
    <row r="113" spans="1:12">
      <c r="A113" s="40"/>
      <c r="B113" s="40"/>
      <c r="C113" s="40"/>
      <c r="D113" s="40"/>
      <c r="E113" s="40"/>
      <c r="F113" s="41"/>
      <c r="H113" s="43"/>
      <c r="I113" s="43"/>
      <c r="J113" s="42"/>
      <c r="K113" s="42"/>
      <c r="L113" s="42"/>
    </row>
    <row r="114" spans="1:12">
      <c r="A114" s="40"/>
      <c r="B114" s="40"/>
      <c r="C114" s="40"/>
      <c r="D114" s="40"/>
      <c r="E114" s="40"/>
      <c r="F114" s="41"/>
      <c r="H114" s="43"/>
      <c r="I114" s="43"/>
      <c r="J114" s="42"/>
      <c r="K114" s="42"/>
      <c r="L114" s="42"/>
    </row>
    <row r="115" spans="1:12">
      <c r="A115" s="40"/>
      <c r="B115" s="40"/>
      <c r="C115" s="40"/>
      <c r="D115" s="40"/>
      <c r="E115" s="40"/>
      <c r="F115" s="41"/>
      <c r="H115" s="43"/>
      <c r="I115" s="43"/>
      <c r="J115" s="42"/>
      <c r="K115" s="42"/>
      <c r="L115" s="42"/>
    </row>
    <row r="116" spans="1:12">
      <c r="A116" s="40"/>
      <c r="B116" s="40"/>
      <c r="C116" s="40"/>
      <c r="D116" s="40"/>
      <c r="E116" s="40"/>
      <c r="F116" s="41"/>
      <c r="H116" s="43"/>
      <c r="I116" s="43"/>
      <c r="J116" s="42"/>
      <c r="K116" s="42"/>
      <c r="L116" s="42"/>
    </row>
    <row r="117" spans="1:12">
      <c r="A117" s="40"/>
      <c r="B117" s="40"/>
      <c r="C117" s="40"/>
      <c r="D117" s="40"/>
      <c r="E117" s="40"/>
      <c r="F117" s="41"/>
      <c r="H117" s="43"/>
      <c r="I117" s="43"/>
      <c r="J117" s="42"/>
      <c r="K117" s="42"/>
      <c r="L117" s="42"/>
    </row>
    <row r="118" spans="1:12">
      <c r="A118" s="40"/>
      <c r="B118" s="40"/>
      <c r="C118" s="40"/>
      <c r="D118" s="40"/>
      <c r="E118" s="40"/>
      <c r="F118" s="41"/>
      <c r="H118" s="43"/>
      <c r="I118" s="43"/>
      <c r="J118" s="42"/>
      <c r="K118" s="42"/>
      <c r="L118" s="42"/>
    </row>
    <row r="119" spans="1:12">
      <c r="A119" s="40"/>
      <c r="B119" s="40"/>
      <c r="C119" s="40"/>
      <c r="D119" s="40"/>
      <c r="E119" s="40"/>
      <c r="F119" s="41"/>
      <c r="H119" s="43"/>
      <c r="I119" s="43"/>
      <c r="J119" s="42"/>
      <c r="K119" s="42"/>
      <c r="L119" s="42"/>
    </row>
    <row r="120" spans="1:12">
      <c r="A120" s="40"/>
      <c r="B120" s="40"/>
      <c r="C120" s="40"/>
      <c r="D120" s="40"/>
      <c r="E120" s="40"/>
      <c r="F120" s="41"/>
      <c r="H120" s="43"/>
      <c r="I120" s="43"/>
      <c r="J120" s="42"/>
      <c r="K120" s="42"/>
      <c r="L120" s="42"/>
    </row>
    <row r="121" spans="1:12">
      <c r="A121" s="40"/>
      <c r="B121" s="40"/>
      <c r="C121" s="40"/>
      <c r="D121" s="40"/>
      <c r="E121" s="40"/>
      <c r="F121" s="41"/>
      <c r="H121" s="43"/>
      <c r="I121" s="43"/>
      <c r="J121" s="42"/>
      <c r="K121" s="42"/>
      <c r="L121" s="42"/>
    </row>
    <row r="122" spans="1:12">
      <c r="A122" s="40"/>
      <c r="B122" s="40"/>
      <c r="C122" s="40"/>
      <c r="D122" s="40"/>
      <c r="E122" s="40"/>
      <c r="F122" s="41"/>
      <c r="H122" s="43"/>
      <c r="I122" s="43"/>
      <c r="J122" s="42"/>
      <c r="K122" s="42"/>
      <c r="L122" s="42"/>
    </row>
    <row r="123" spans="1:12">
      <c r="A123" s="40"/>
      <c r="B123" s="40"/>
      <c r="C123" s="40"/>
      <c r="D123" s="40"/>
      <c r="E123" s="40"/>
      <c r="F123" s="41"/>
      <c r="H123" s="43"/>
      <c r="I123" s="43"/>
      <c r="J123" s="42"/>
      <c r="K123" s="42"/>
      <c r="L123" s="42"/>
    </row>
    <row r="124" spans="1:12">
      <c r="A124" s="40"/>
      <c r="B124" s="40"/>
      <c r="C124" s="40"/>
      <c r="D124" s="40"/>
      <c r="E124" s="40"/>
      <c r="F124" s="41"/>
      <c r="H124" s="43"/>
      <c r="I124" s="43"/>
      <c r="J124" s="42"/>
      <c r="K124" s="42"/>
      <c r="L124" s="42"/>
    </row>
    <row r="125" spans="1:12">
      <c r="A125" s="40"/>
      <c r="B125" s="40"/>
      <c r="C125" s="40"/>
      <c r="D125" s="40"/>
      <c r="E125" s="40"/>
      <c r="F125" s="41"/>
      <c r="H125" s="43"/>
      <c r="I125" s="43"/>
      <c r="J125" s="42"/>
      <c r="K125" s="42"/>
      <c r="L125" s="42"/>
    </row>
    <row r="126" spans="1:12">
      <c r="A126" s="40"/>
      <c r="B126" s="40"/>
      <c r="C126" s="40"/>
      <c r="D126" s="40"/>
      <c r="E126" s="40"/>
      <c r="F126" s="41"/>
      <c r="H126" s="43"/>
      <c r="I126" s="43"/>
      <c r="J126" s="42"/>
      <c r="K126" s="42"/>
      <c r="L126" s="42"/>
    </row>
  </sheetData>
  <sortState ref="A2:J14">
    <sortCondition ref="J2"/>
  </sortState>
  <mergeCells count="1">
    <mergeCell ref="AD16:AM16"/>
  </mergeCells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AP132"/>
  <sheetViews>
    <sheetView zoomScale="60" zoomScaleNormal="60" topLeftCell="A45" workbookViewId="0">
      <selection activeCell="H69" sqref="H69"/>
    </sheetView>
  </sheetViews>
  <sheetFormatPr defaultColWidth="8.75454545454545" defaultRowHeight="14"/>
  <cols>
    <col min="4" max="6" width="10.6272727272727" style="1" customWidth="1"/>
    <col min="7" max="9" width="12.6272727272727" style="1" customWidth="1"/>
    <col min="10" max="10" width="9.54545454545454"/>
    <col min="13" max="13" width="15.9727272727273" customWidth="1"/>
  </cols>
  <sheetData>
    <row r="1" ht="29.5" spans="1:13">
      <c r="A1" s="25" t="s">
        <v>337</v>
      </c>
      <c r="B1" s="25" t="s">
        <v>336</v>
      </c>
      <c r="C1" s="25" t="s">
        <v>338</v>
      </c>
      <c r="D1" s="25" t="s">
        <v>387</v>
      </c>
      <c r="E1" s="25" t="s">
        <v>388</v>
      </c>
      <c r="F1" s="26" t="s">
        <v>389</v>
      </c>
      <c r="G1" s="25" t="s">
        <v>390</v>
      </c>
      <c r="H1" s="25" t="s">
        <v>391</v>
      </c>
      <c r="I1" s="25" t="s">
        <v>392</v>
      </c>
      <c r="J1" s="28" t="s">
        <v>428</v>
      </c>
      <c r="K1" s="29" t="s">
        <v>431</v>
      </c>
      <c r="L1" s="29" t="s">
        <v>432</v>
      </c>
      <c r="M1" s="30" t="s">
        <v>433</v>
      </c>
    </row>
    <row r="2" ht="14.75" spans="1:14">
      <c r="A2" s="1">
        <f>VLOOKUP(B2,文献质量评价!$A$1:$L$40,2,0)</f>
        <v>2</v>
      </c>
      <c r="B2" s="10" t="s">
        <v>16</v>
      </c>
      <c r="C2" s="27">
        <f>VLOOKUP(B2,文献质量评价!$A$1:$L$40,3,0)</f>
        <v>2001</v>
      </c>
      <c r="D2" s="1">
        <v>28</v>
      </c>
      <c r="E2" s="1">
        <v>32</v>
      </c>
      <c r="F2" s="1">
        <v>30.1</v>
      </c>
      <c r="G2" s="1">
        <v>14.5</v>
      </c>
      <c r="H2" s="1">
        <v>32</v>
      </c>
      <c r="I2" s="1">
        <v>17.6</v>
      </c>
      <c r="J2" t="s">
        <v>356</v>
      </c>
      <c r="K2" t="str">
        <f t="shared" ref="K2:K22" si="0">IF(F2&gt;H2,"预警","")</f>
        <v/>
      </c>
      <c r="L2" t="str">
        <f t="shared" ref="L2:L22" si="1">IF(F2&gt;H2*1.1,"超10%","")</f>
        <v/>
      </c>
      <c r="M2" s="31"/>
      <c r="N2" t="str">
        <f>VLOOKUP(B2,文献质量评价!$A$1:$L$40,12,0)</f>
        <v>Child</v>
      </c>
    </row>
    <row r="3" spans="1:14">
      <c r="A3" s="1">
        <f>VLOOKUP(B3,文献质量评价!$A$1:$L$40,2,0)</f>
        <v>2</v>
      </c>
      <c r="B3" s="10" t="s">
        <v>16</v>
      </c>
      <c r="C3" s="27">
        <f>VLOOKUP(B3,文献质量评价!$A$1:$L$40,3,0)</f>
        <v>2001</v>
      </c>
      <c r="D3" s="1">
        <v>34</v>
      </c>
      <c r="E3" s="1">
        <v>33</v>
      </c>
      <c r="F3" s="1">
        <v>24.8</v>
      </c>
      <c r="G3" s="1">
        <v>14.9</v>
      </c>
      <c r="H3" s="1">
        <v>25.7</v>
      </c>
      <c r="I3" s="1">
        <v>11.8</v>
      </c>
      <c r="J3" t="s">
        <v>356</v>
      </c>
      <c r="K3" t="str">
        <f t="shared" si="0"/>
        <v/>
      </c>
      <c r="L3" t="str">
        <f t="shared" si="1"/>
        <v/>
      </c>
      <c r="M3" s="31"/>
      <c r="N3" t="str">
        <f>VLOOKUP(B3,文献质量评价!$A$1:$L$40,12,0)</f>
        <v>Child</v>
      </c>
    </row>
    <row r="4" spans="1:14">
      <c r="A4" s="1">
        <f>VLOOKUP(B4,文献质量评价!$A$1:$L$40,2,0)</f>
        <v>2</v>
      </c>
      <c r="B4" s="10" t="s">
        <v>16</v>
      </c>
      <c r="C4" s="27">
        <f>VLOOKUP(B4,文献质量评价!$A$1:$L$40,3,0)</f>
        <v>2001</v>
      </c>
      <c r="D4" s="1">
        <v>35</v>
      </c>
      <c r="E4" s="1">
        <v>40</v>
      </c>
      <c r="F4" s="1">
        <v>27.7</v>
      </c>
      <c r="G4" s="1">
        <v>17.1</v>
      </c>
      <c r="H4" s="1">
        <v>33.2</v>
      </c>
      <c r="I4" s="1">
        <v>20.3</v>
      </c>
      <c r="J4" t="s">
        <v>356</v>
      </c>
      <c r="K4" t="str">
        <f t="shared" si="0"/>
        <v/>
      </c>
      <c r="L4" t="str">
        <f t="shared" si="1"/>
        <v/>
      </c>
      <c r="M4" s="31"/>
      <c r="N4" t="str">
        <f>VLOOKUP(B4,文献质量评价!$A$1:$L$40,12,0)</f>
        <v>Child</v>
      </c>
    </row>
    <row r="5" spans="1:14">
      <c r="A5" s="1">
        <f>VLOOKUP(B5,文献质量评价!$A$1:$L$40,2,0)</f>
        <v>8</v>
      </c>
      <c r="B5" s="10" t="s">
        <v>80</v>
      </c>
      <c r="C5" s="27">
        <f>VLOOKUP(B5,文献质量评价!$A$1:$L$40,3,0)</f>
        <v>2005</v>
      </c>
      <c r="D5" s="1">
        <v>14</v>
      </c>
      <c r="E5" s="1">
        <v>15</v>
      </c>
      <c r="F5" s="1">
        <v>133</v>
      </c>
      <c r="G5" s="1">
        <v>31</v>
      </c>
      <c r="H5" s="1">
        <v>143</v>
      </c>
      <c r="I5" s="1">
        <v>33</v>
      </c>
      <c r="J5" t="s">
        <v>356</v>
      </c>
      <c r="K5" t="str">
        <f t="shared" si="0"/>
        <v/>
      </c>
      <c r="L5" t="str">
        <f t="shared" si="1"/>
        <v/>
      </c>
      <c r="M5" s="31"/>
      <c r="N5" t="str">
        <f>VLOOKUP(B5,文献质量评价!$A$1:$L$40,12,0)</f>
        <v>Child</v>
      </c>
    </row>
    <row r="6" spans="1:14">
      <c r="A6" s="1">
        <f>VLOOKUP(B6,文献质量评价!$A$1:$L$40,2,0)</f>
        <v>19</v>
      </c>
      <c r="B6" s="10" t="s">
        <v>69</v>
      </c>
      <c r="C6" s="27">
        <f>VLOOKUP(B6,文献质量评价!$A$1:$L$40,3,0)</f>
        <v>2011</v>
      </c>
      <c r="D6" s="1">
        <v>54</v>
      </c>
      <c r="E6" s="1">
        <v>52</v>
      </c>
      <c r="F6" s="1">
        <v>28.4</v>
      </c>
      <c r="G6" s="1">
        <v>11.2</v>
      </c>
      <c r="H6" s="1">
        <v>30.2</v>
      </c>
      <c r="I6" s="1">
        <v>14</v>
      </c>
      <c r="J6" t="s">
        <v>356</v>
      </c>
      <c r="K6" t="str">
        <f t="shared" si="0"/>
        <v/>
      </c>
      <c r="L6" t="str">
        <f t="shared" si="1"/>
        <v/>
      </c>
      <c r="M6" s="31"/>
      <c r="N6" t="str">
        <f>VLOOKUP(B6,文献质量评价!$A$1:$L$40,12,0)</f>
        <v>Child</v>
      </c>
    </row>
    <row r="7" spans="1:14">
      <c r="A7" s="1">
        <f>VLOOKUP(B7,文献质量评价!$A$1:$L$40,2,0)</f>
        <v>41</v>
      </c>
      <c r="B7" s="10" t="s">
        <v>113</v>
      </c>
      <c r="C7" s="27">
        <f>VLOOKUP(B7,文献质量评价!$A$1:$L$40,3,0)</f>
        <v>2015</v>
      </c>
      <c r="D7" s="1">
        <v>20</v>
      </c>
      <c r="E7" s="1">
        <v>20</v>
      </c>
      <c r="F7" s="1">
        <v>51.65</v>
      </c>
      <c r="G7" s="1">
        <v>1.66</v>
      </c>
      <c r="H7" s="1">
        <v>47.65</v>
      </c>
      <c r="I7" s="1">
        <v>1.43</v>
      </c>
      <c r="J7" t="s">
        <v>356</v>
      </c>
      <c r="K7" t="str">
        <f t="shared" si="0"/>
        <v>预警</v>
      </c>
      <c r="L7" t="str">
        <f t="shared" si="1"/>
        <v/>
      </c>
      <c r="M7" s="31" t="s">
        <v>395</v>
      </c>
      <c r="N7" t="str">
        <f>VLOOKUP(B7,文献质量评价!$A$1:$L$40,12,0)</f>
        <v>Child</v>
      </c>
    </row>
    <row r="8" spans="1:14">
      <c r="A8" s="1">
        <f>VLOOKUP(B8,文献质量评价!$A$1:$L$40,2,0)</f>
        <v>24</v>
      </c>
      <c r="B8" s="32" t="s">
        <v>240</v>
      </c>
      <c r="C8" s="27">
        <f>VLOOKUP(B8,文献质量评价!$A$1:$L$40,3,0)</f>
        <v>2011</v>
      </c>
      <c r="D8" s="1">
        <v>30</v>
      </c>
      <c r="E8" s="1">
        <v>30</v>
      </c>
      <c r="F8" s="1">
        <v>38.5</v>
      </c>
      <c r="G8" s="1">
        <v>8.4</v>
      </c>
      <c r="H8" s="1">
        <v>40.1</v>
      </c>
      <c r="I8" s="1">
        <v>9.3</v>
      </c>
      <c r="J8" t="s">
        <v>356</v>
      </c>
      <c r="K8" t="str">
        <f t="shared" si="0"/>
        <v/>
      </c>
      <c r="L8" t="str">
        <f t="shared" si="1"/>
        <v/>
      </c>
      <c r="M8" s="31"/>
      <c r="N8" t="str">
        <f>VLOOKUP(B8,文献质量评价!$A$1:$L$40,12,0)</f>
        <v>Child</v>
      </c>
    </row>
    <row r="9" spans="1:14">
      <c r="A9" s="1">
        <f>VLOOKUP(B9,文献质量评价!$A$1:$L$40,2,0)</f>
        <v>45</v>
      </c>
      <c r="B9" s="33" t="s">
        <v>158</v>
      </c>
      <c r="C9" s="27">
        <f>VLOOKUP(B9,文献质量评价!$A$1:$L$40,3,0)</f>
        <v>2015</v>
      </c>
      <c r="D9" s="1">
        <v>40</v>
      </c>
      <c r="E9" s="1">
        <v>40</v>
      </c>
      <c r="F9" s="1">
        <v>80.9</v>
      </c>
      <c r="G9" s="1">
        <v>12.8</v>
      </c>
      <c r="H9" s="1">
        <v>83.2</v>
      </c>
      <c r="I9" s="1">
        <v>13.7</v>
      </c>
      <c r="J9" t="s">
        <v>356</v>
      </c>
      <c r="K9" t="str">
        <f t="shared" si="0"/>
        <v/>
      </c>
      <c r="L9" t="str">
        <f t="shared" si="1"/>
        <v/>
      </c>
      <c r="M9" s="31"/>
      <c r="N9" t="str">
        <f>VLOOKUP(B9,文献质量评价!$A$1:$L$40,12,0)</f>
        <v>Child</v>
      </c>
    </row>
    <row r="10" spans="1:14">
      <c r="A10" s="1">
        <f>VLOOKUP(B10,文献质量评价!$A$1:$L$40,2,0)</f>
        <v>3</v>
      </c>
      <c r="B10" s="10" t="s">
        <v>128</v>
      </c>
      <c r="C10" s="27">
        <f>VLOOKUP(B10,文献质量评价!$A$1:$L$40,3,0)</f>
        <v>2002</v>
      </c>
      <c r="D10" s="1">
        <v>31</v>
      </c>
      <c r="E10" s="1">
        <v>29</v>
      </c>
      <c r="F10" s="1">
        <v>90</v>
      </c>
      <c r="G10" s="1">
        <v>16</v>
      </c>
      <c r="H10" s="1">
        <v>92</v>
      </c>
      <c r="I10" s="1">
        <v>16</v>
      </c>
      <c r="J10" t="s">
        <v>333</v>
      </c>
      <c r="K10" t="str">
        <f t="shared" si="0"/>
        <v/>
      </c>
      <c r="L10" t="str">
        <f t="shared" si="1"/>
        <v/>
      </c>
      <c r="M10" s="31" t="s">
        <v>434</v>
      </c>
      <c r="N10" t="str">
        <f>VLOOKUP(B10,文献质量评价!$A$1:$L$40,12,0)</f>
        <v>Old</v>
      </c>
    </row>
    <row r="11" spans="1:14">
      <c r="A11" s="1">
        <f>VLOOKUP(B11,文献质量评价!$A$1:$L$40,2,0)</f>
        <v>11</v>
      </c>
      <c r="B11" s="10" t="s">
        <v>136</v>
      </c>
      <c r="C11" s="27">
        <f>VLOOKUP(B11,文献质量评价!$A$1:$L$40,3,0)</f>
        <v>2006</v>
      </c>
      <c r="D11" s="1">
        <v>25</v>
      </c>
      <c r="E11" s="1">
        <v>25</v>
      </c>
      <c r="F11" s="1">
        <v>31</v>
      </c>
      <c r="G11" s="1">
        <v>22</v>
      </c>
      <c r="H11" s="1">
        <v>28</v>
      </c>
      <c r="I11" s="1">
        <v>16</v>
      </c>
      <c r="J11" t="s">
        <v>333</v>
      </c>
      <c r="K11" t="str">
        <f t="shared" si="0"/>
        <v>预警</v>
      </c>
      <c r="L11" t="str">
        <f t="shared" si="1"/>
        <v>超10%</v>
      </c>
      <c r="M11" s="31" t="s">
        <v>395</v>
      </c>
      <c r="N11" t="str">
        <f>VLOOKUP(B11,文献质量评价!$A$1:$L$40,12,0)</f>
        <v>Old</v>
      </c>
    </row>
    <row r="12" spans="1:14">
      <c r="A12" s="1">
        <f>VLOOKUP(B12,文献质量评价!$A$1:$L$40,2,0)</f>
        <v>36</v>
      </c>
      <c r="B12" s="10" t="s">
        <v>94</v>
      </c>
      <c r="C12" s="27">
        <f>VLOOKUP(B12,文献质量评价!$A$1:$L$40,3,0)</f>
        <v>2014</v>
      </c>
      <c r="D12" s="1">
        <v>29</v>
      </c>
      <c r="E12" s="1">
        <v>31</v>
      </c>
      <c r="F12" s="1">
        <v>246.3</v>
      </c>
      <c r="G12" s="1">
        <v>72.7</v>
      </c>
      <c r="H12" s="1">
        <v>235.4</v>
      </c>
      <c r="I12" s="1">
        <v>61.1</v>
      </c>
      <c r="J12" t="s">
        <v>333</v>
      </c>
      <c r="K12" t="str">
        <f t="shared" si="0"/>
        <v>预警</v>
      </c>
      <c r="L12" t="str">
        <f t="shared" si="1"/>
        <v/>
      </c>
      <c r="M12" s="31" t="s">
        <v>395</v>
      </c>
      <c r="N12" t="str">
        <f>VLOOKUP(B12,文献质量评价!$A$1:$L$40,12,0)</f>
        <v>Old</v>
      </c>
    </row>
    <row r="13" spans="1:14">
      <c r="A13" s="1">
        <f>VLOOKUP(B13,文献质量评价!$A$1:$L$40,2,0)</f>
        <v>52</v>
      </c>
      <c r="B13" s="10" t="s">
        <v>133</v>
      </c>
      <c r="C13" s="27">
        <f>VLOOKUP(B13,文献质量评价!$A$1:$L$40,3,0)</f>
        <v>2018</v>
      </c>
      <c r="D13" s="1">
        <v>40</v>
      </c>
      <c r="E13" s="1">
        <v>41</v>
      </c>
      <c r="F13" s="1">
        <v>155.44</v>
      </c>
      <c r="G13" s="1">
        <v>14.72</v>
      </c>
      <c r="H13" s="1">
        <v>154.53</v>
      </c>
      <c r="I13" s="1">
        <v>13.81</v>
      </c>
      <c r="J13" t="s">
        <v>333</v>
      </c>
      <c r="K13" t="str">
        <f t="shared" si="0"/>
        <v>预警</v>
      </c>
      <c r="L13" t="str">
        <f t="shared" si="1"/>
        <v/>
      </c>
      <c r="M13" s="31" t="s">
        <v>395</v>
      </c>
      <c r="N13" t="str">
        <f>VLOOKUP(B13,文献质量评价!$A$1:$L$40,12,0)</f>
        <v>Old</v>
      </c>
    </row>
    <row r="14" spans="1:14">
      <c r="A14" s="1">
        <f>VLOOKUP(B14,文献质量评价!$A$1:$L$40,2,0)</f>
        <v>73</v>
      </c>
      <c r="B14" s="10" t="s">
        <v>31</v>
      </c>
      <c r="C14" s="27">
        <f>VLOOKUP(B14,文献质量评价!$A$1:$L$40,3,0)</f>
        <v>2021</v>
      </c>
      <c r="D14" s="1">
        <v>106</v>
      </c>
      <c r="E14" s="1">
        <v>111</v>
      </c>
      <c r="F14" s="1">
        <v>126.52</v>
      </c>
      <c r="G14" s="1">
        <v>39.06</v>
      </c>
      <c r="H14" s="1">
        <v>134.57</v>
      </c>
      <c r="I14" s="1">
        <v>39.83</v>
      </c>
      <c r="J14" t="s">
        <v>333</v>
      </c>
      <c r="K14" t="str">
        <f t="shared" si="0"/>
        <v/>
      </c>
      <c r="L14" t="str">
        <f t="shared" si="1"/>
        <v/>
      </c>
      <c r="M14" s="31"/>
      <c r="N14" t="str">
        <f>VLOOKUP(B14,文献质量评价!$A$1:$L$40,12,0)</f>
        <v>Old</v>
      </c>
    </row>
    <row r="15" spans="1:14">
      <c r="A15" s="1">
        <f>VLOOKUP(B15,文献质量评价!$A$1:$L$40,2,0)</f>
        <v>22</v>
      </c>
      <c r="B15" s="32" t="s">
        <v>211</v>
      </c>
      <c r="C15" s="27">
        <f>VLOOKUP(B15,文献质量评价!$A$1:$L$40,3,0)</f>
        <v>2011</v>
      </c>
      <c r="D15" s="1">
        <v>38</v>
      </c>
      <c r="E15" s="1">
        <v>38</v>
      </c>
      <c r="F15" s="1">
        <v>108.64</v>
      </c>
      <c r="G15" s="1">
        <v>16.45</v>
      </c>
      <c r="H15" s="1">
        <v>116.14</v>
      </c>
      <c r="I15" s="1">
        <v>18.71</v>
      </c>
      <c r="J15" t="s">
        <v>333</v>
      </c>
      <c r="K15" t="str">
        <f t="shared" si="0"/>
        <v/>
      </c>
      <c r="L15" t="str">
        <f t="shared" si="1"/>
        <v/>
      </c>
      <c r="M15" s="31"/>
      <c r="N15" t="str">
        <f>VLOOKUP(B15,文献质量评价!$A$1:$L$40,12,0)</f>
        <v>Old</v>
      </c>
    </row>
    <row r="16" spans="1:14">
      <c r="A16" s="1">
        <f>VLOOKUP(B16,文献质量评价!$A$1:$L$40,2,0)</f>
        <v>39</v>
      </c>
      <c r="B16" s="33" t="s">
        <v>161</v>
      </c>
      <c r="C16" s="27">
        <f>VLOOKUP(B16,文献质量评价!$A$1:$L$40,3,0)</f>
        <v>2014</v>
      </c>
      <c r="D16" s="1">
        <v>41</v>
      </c>
      <c r="E16" s="1">
        <v>41</v>
      </c>
      <c r="F16" s="1">
        <v>4.2</v>
      </c>
      <c r="G16" s="1">
        <v>0.6</v>
      </c>
      <c r="H16" s="1">
        <v>4.1</v>
      </c>
      <c r="I16" s="1">
        <v>0.8</v>
      </c>
      <c r="J16" t="s">
        <v>333</v>
      </c>
      <c r="K16" t="str">
        <f t="shared" si="0"/>
        <v>预警</v>
      </c>
      <c r="L16" t="str">
        <f t="shared" si="1"/>
        <v/>
      </c>
      <c r="M16" s="31" t="s">
        <v>395</v>
      </c>
      <c r="N16" t="str">
        <f>VLOOKUP(B16,文献质量评价!$A$1:$L$40,12,0)</f>
        <v>Old</v>
      </c>
    </row>
    <row r="17" spans="1:14">
      <c r="A17" s="1">
        <f>VLOOKUP(B17,文献质量评价!$A$1:$L$40,2,0)</f>
        <v>48</v>
      </c>
      <c r="B17" s="33" t="s">
        <v>233</v>
      </c>
      <c r="C17" s="27">
        <f>VLOOKUP(B17,文献质量评价!$A$1:$L$40,3,0)</f>
        <v>2016</v>
      </c>
      <c r="D17" s="1">
        <v>40</v>
      </c>
      <c r="E17" s="1">
        <v>42</v>
      </c>
      <c r="F17" s="1">
        <v>118.7</v>
      </c>
      <c r="G17" s="1">
        <v>27.5</v>
      </c>
      <c r="H17" s="1">
        <v>121.3</v>
      </c>
      <c r="I17" s="1">
        <v>23.9</v>
      </c>
      <c r="J17" t="s">
        <v>333</v>
      </c>
      <c r="K17" t="str">
        <f t="shared" si="0"/>
        <v/>
      </c>
      <c r="L17" t="str">
        <f t="shared" si="1"/>
        <v/>
      </c>
      <c r="M17" s="31"/>
      <c r="N17" t="str">
        <f>VLOOKUP(B17,文献质量评价!$A$1:$L$40,12,0)</f>
        <v>Old</v>
      </c>
    </row>
    <row r="18" spans="1:14">
      <c r="A18" s="1">
        <f>VLOOKUP(B18,文献质量评价!$A$1:$L$40,2,0)</f>
        <v>51</v>
      </c>
      <c r="B18" s="33" t="s">
        <v>180</v>
      </c>
      <c r="C18" s="27">
        <f>VLOOKUP(B18,文献质量评价!$A$1:$L$40,3,0)</f>
        <v>2017</v>
      </c>
      <c r="D18" s="1">
        <v>50</v>
      </c>
      <c r="E18" s="1">
        <v>50</v>
      </c>
      <c r="F18" s="1">
        <v>163.8</v>
      </c>
      <c r="G18" s="1">
        <v>20.9</v>
      </c>
      <c r="H18" s="1">
        <v>177.2</v>
      </c>
      <c r="I18" s="1">
        <v>43.9</v>
      </c>
      <c r="J18" t="s">
        <v>333</v>
      </c>
      <c r="K18" t="str">
        <f t="shared" si="0"/>
        <v/>
      </c>
      <c r="L18" t="str">
        <f t="shared" si="1"/>
        <v/>
      </c>
      <c r="M18" s="31"/>
      <c r="N18" t="str">
        <f>VLOOKUP(B18,文献质量评价!$A$1:$L$40,12,0)</f>
        <v>Old</v>
      </c>
    </row>
    <row r="19" spans="1:14">
      <c r="A19" s="1">
        <f>VLOOKUP(B19,文献质量评价!$A$1:$L$40,2,0)</f>
        <v>55</v>
      </c>
      <c r="B19" s="33" t="s">
        <v>163</v>
      </c>
      <c r="C19" s="27">
        <f>VLOOKUP(B19,文献质量评价!$A$1:$L$40,3,0)</f>
        <v>2018</v>
      </c>
      <c r="D19" s="1">
        <v>54</v>
      </c>
      <c r="E19" s="1">
        <v>54</v>
      </c>
      <c r="F19" s="1">
        <v>161</v>
      </c>
      <c r="G19" s="1">
        <v>20</v>
      </c>
      <c r="H19" s="1">
        <v>157</v>
      </c>
      <c r="I19" s="1">
        <v>23</v>
      </c>
      <c r="J19" t="s">
        <v>333</v>
      </c>
      <c r="K19" t="str">
        <f t="shared" si="0"/>
        <v>预警</v>
      </c>
      <c r="L19" t="str">
        <f t="shared" si="1"/>
        <v/>
      </c>
      <c r="M19" s="31" t="s">
        <v>395</v>
      </c>
      <c r="N19" t="str">
        <f>VLOOKUP(B19,文献质量评价!$A$1:$L$40,12,0)</f>
        <v>Old</v>
      </c>
    </row>
    <row r="20" spans="1:14">
      <c r="A20" s="1">
        <f>VLOOKUP(B20,文献质量评价!$A$1:$L$40,2,0)</f>
        <v>61</v>
      </c>
      <c r="B20" s="34" t="s">
        <v>274</v>
      </c>
      <c r="C20" s="27">
        <f>VLOOKUP(B20,文献质量评价!$A$1:$L$40,3,0)</f>
        <v>2018</v>
      </c>
      <c r="D20" s="1">
        <v>20</v>
      </c>
      <c r="E20" s="1">
        <v>20</v>
      </c>
      <c r="F20" s="1">
        <v>2.1</v>
      </c>
      <c r="G20" s="1">
        <v>0.2</v>
      </c>
      <c r="H20" s="1">
        <v>1.9</v>
      </c>
      <c r="I20" s="1">
        <v>0.8</v>
      </c>
      <c r="J20" t="s">
        <v>333</v>
      </c>
      <c r="K20" t="str">
        <f t="shared" si="0"/>
        <v>预警</v>
      </c>
      <c r="L20" t="str">
        <f t="shared" si="1"/>
        <v>超10%</v>
      </c>
      <c r="M20" s="31" t="s">
        <v>395</v>
      </c>
      <c r="N20" t="str">
        <f>VLOOKUP(B20,文献质量评价!$A$1:$L$40,12,0)</f>
        <v>Old</v>
      </c>
    </row>
    <row r="21" spans="1:14">
      <c r="A21" s="1">
        <f>VLOOKUP(B21,文献质量评价!$A$1:$L$40,2,0)</f>
        <v>62</v>
      </c>
      <c r="B21" s="33" t="s">
        <v>260</v>
      </c>
      <c r="C21" s="27">
        <f>VLOOKUP(B21,文献质量评价!$A$1:$L$40,3,0)</f>
        <v>2018</v>
      </c>
      <c r="D21" s="1">
        <v>78</v>
      </c>
      <c r="E21" s="1">
        <v>78</v>
      </c>
      <c r="F21" s="1">
        <v>4.24</v>
      </c>
      <c r="G21" s="1">
        <v>0.57</v>
      </c>
      <c r="H21" s="1">
        <v>4.22</v>
      </c>
      <c r="I21" s="1">
        <v>0.61</v>
      </c>
      <c r="J21" t="s">
        <v>333</v>
      </c>
      <c r="K21" t="str">
        <f t="shared" si="0"/>
        <v>预警</v>
      </c>
      <c r="L21" t="str">
        <f t="shared" si="1"/>
        <v/>
      </c>
      <c r="M21" s="31" t="s">
        <v>395</v>
      </c>
      <c r="N21" t="str">
        <f>VLOOKUP(B21,文献质量评价!$A$1:$L$40,12,0)</f>
        <v>Old</v>
      </c>
    </row>
    <row r="22" spans="1:14">
      <c r="A22" s="1">
        <f>VLOOKUP(B22,文献质量评价!$A$1:$L$40,2,0)</f>
        <v>49</v>
      </c>
      <c r="B22" s="35" t="s">
        <v>223</v>
      </c>
      <c r="C22" s="27">
        <f>VLOOKUP(B22,文献质量评价!$A$1:$L$40,3,0)</f>
        <v>2016</v>
      </c>
      <c r="D22" s="1">
        <v>90</v>
      </c>
      <c r="E22" s="1">
        <v>90</v>
      </c>
      <c r="F22" s="1">
        <v>150</v>
      </c>
      <c r="G22" s="1">
        <v>35</v>
      </c>
      <c r="H22" s="1">
        <v>165</v>
      </c>
      <c r="I22" s="1">
        <v>35</v>
      </c>
      <c r="J22" t="s">
        <v>333</v>
      </c>
      <c r="K22" t="str">
        <f t="shared" si="0"/>
        <v/>
      </c>
      <c r="L22" t="str">
        <f t="shared" si="1"/>
        <v/>
      </c>
      <c r="M22" s="31"/>
      <c r="N22" t="str">
        <f>VLOOKUP(B22,文献质量评价!$A$1:$L$40,12,0)</f>
        <v>Old</v>
      </c>
    </row>
    <row r="23" spans="1:42">
      <c r="A23" s="36"/>
      <c r="B23" s="36"/>
      <c r="C23" s="36"/>
      <c r="D23" s="37" t="s">
        <v>365</v>
      </c>
      <c r="E23" s="38"/>
      <c r="F23" s="38"/>
      <c r="G23" s="38"/>
      <c r="H23" s="38"/>
      <c r="I23" s="38"/>
      <c r="J23" s="36"/>
      <c r="K23" s="36"/>
      <c r="L23" s="36"/>
      <c r="M23" s="36"/>
      <c r="N23" s="44"/>
      <c r="O23" s="36"/>
      <c r="P23" s="36"/>
      <c r="Q23" s="36"/>
      <c r="R23" s="37" t="s">
        <v>366</v>
      </c>
      <c r="S23" s="38"/>
      <c r="T23" s="38"/>
      <c r="U23" s="38"/>
      <c r="V23" s="38"/>
      <c r="W23" s="38"/>
      <c r="X23" s="36"/>
      <c r="Y23" s="36"/>
      <c r="Z23" s="36"/>
      <c r="AA23" s="36"/>
      <c r="AB23" s="36"/>
      <c r="AD23" s="45" t="s">
        <v>367</v>
      </c>
      <c r="AE23" s="45"/>
      <c r="AF23" s="45"/>
      <c r="AG23" s="45"/>
      <c r="AH23" s="45"/>
      <c r="AI23" s="45"/>
      <c r="AJ23" s="45"/>
      <c r="AK23" s="45"/>
      <c r="AL23" s="45"/>
      <c r="AM23" s="45"/>
      <c r="AN23" s="46"/>
      <c r="AO23" s="46"/>
      <c r="AP23" s="46"/>
    </row>
    <row r="24" spans="1:42">
      <c r="A24" s="36"/>
      <c r="B24" s="36"/>
      <c r="C24" s="36"/>
      <c r="D24" s="38"/>
      <c r="E24" s="38"/>
      <c r="F24" s="38"/>
      <c r="G24" s="38"/>
      <c r="H24" s="38"/>
      <c r="I24" s="38"/>
      <c r="J24" s="36"/>
      <c r="K24" s="36"/>
      <c r="L24" s="36"/>
      <c r="M24" s="36"/>
      <c r="N24" s="44"/>
      <c r="O24" s="36"/>
      <c r="P24" s="36"/>
      <c r="Q24" s="36"/>
      <c r="R24" s="38"/>
      <c r="S24" s="38"/>
      <c r="T24" s="38"/>
      <c r="U24" s="38"/>
      <c r="V24" s="38"/>
      <c r="W24" s="38"/>
      <c r="X24" s="36"/>
      <c r="Y24" s="36"/>
      <c r="Z24" s="36"/>
      <c r="AA24" s="36"/>
      <c r="AB24" s="3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</row>
    <row r="25" spans="1:40">
      <c r="A25" s="39" t="s">
        <v>356</v>
      </c>
      <c r="B25" s="40"/>
      <c r="C25" s="40"/>
      <c r="D25" s="41"/>
      <c r="E25" s="41"/>
      <c r="F25" s="41"/>
      <c r="G25" s="41"/>
      <c r="H25" s="41"/>
      <c r="I25" s="41"/>
      <c r="J25" s="40"/>
      <c r="K25" s="40"/>
      <c r="L25" s="40"/>
      <c r="O25" s="39" t="s">
        <v>356</v>
      </c>
      <c r="P25" s="40"/>
      <c r="Q25" s="40"/>
      <c r="R25" s="40"/>
      <c r="S25" s="40"/>
      <c r="T25" s="40"/>
      <c r="U25" s="40"/>
      <c r="AD25" s="39" t="s">
        <v>356</v>
      </c>
      <c r="AE25" s="40"/>
      <c r="AF25" s="40"/>
      <c r="AG25" s="40"/>
      <c r="AH25" s="40"/>
      <c r="AI25" s="40"/>
      <c r="AJ25" s="40"/>
      <c r="AK25" s="40"/>
      <c r="AL25" s="40"/>
      <c r="AM25" s="40"/>
      <c r="AN25" s="40"/>
    </row>
    <row r="26" spans="1:40">
      <c r="A26" s="40"/>
      <c r="B26" s="40"/>
      <c r="C26" s="40"/>
      <c r="D26" s="41"/>
      <c r="E26" s="41"/>
      <c r="F26" s="41"/>
      <c r="G26" s="41"/>
      <c r="H26" s="41"/>
      <c r="I26" s="41"/>
      <c r="J26" s="40"/>
      <c r="K26" s="40"/>
      <c r="L26" s="40"/>
      <c r="O26" s="40"/>
      <c r="P26" s="40"/>
      <c r="Q26" s="40"/>
      <c r="R26" s="40"/>
      <c r="S26" s="40"/>
      <c r="T26" s="40"/>
      <c r="U26" s="40"/>
      <c r="AD26" s="40"/>
      <c r="AE26" s="40"/>
      <c r="AF26" s="40"/>
      <c r="AG26" s="40"/>
      <c r="AH26" s="40"/>
      <c r="AI26" s="40"/>
      <c r="AJ26" s="40"/>
      <c r="AK26" s="40"/>
      <c r="AL26" s="40"/>
      <c r="AM26" s="40"/>
      <c r="AN26" s="40"/>
    </row>
    <row r="27" spans="1:40">
      <c r="A27" s="40"/>
      <c r="B27" s="40"/>
      <c r="C27" s="40"/>
      <c r="D27" s="41"/>
      <c r="E27" s="41"/>
      <c r="F27" s="41"/>
      <c r="G27" s="41"/>
      <c r="H27" s="41"/>
      <c r="I27" s="41"/>
      <c r="J27" s="40"/>
      <c r="K27" s="40"/>
      <c r="L27" s="40"/>
      <c r="O27" s="40"/>
      <c r="P27" s="40"/>
      <c r="Q27" s="40"/>
      <c r="R27" s="40"/>
      <c r="S27" s="40"/>
      <c r="T27" s="40"/>
      <c r="U27" s="40"/>
      <c r="AD27" s="40"/>
      <c r="AE27" s="40"/>
      <c r="AF27" s="40"/>
      <c r="AG27" s="40"/>
      <c r="AH27" s="40"/>
      <c r="AI27" s="40"/>
      <c r="AJ27" s="40"/>
      <c r="AK27" s="40"/>
      <c r="AL27" s="40"/>
      <c r="AM27" s="40"/>
      <c r="AN27" s="40"/>
    </row>
    <row r="28" spans="1:40">
      <c r="A28" s="40"/>
      <c r="B28" s="40"/>
      <c r="C28" s="40"/>
      <c r="D28" s="41"/>
      <c r="E28" s="41"/>
      <c r="F28" s="41"/>
      <c r="G28" s="41"/>
      <c r="H28" s="41"/>
      <c r="I28" s="41"/>
      <c r="J28" s="40"/>
      <c r="K28" s="40"/>
      <c r="L28" s="40"/>
      <c r="O28" s="40"/>
      <c r="P28" s="40"/>
      <c r="Q28" s="40"/>
      <c r="R28" s="40"/>
      <c r="S28" s="40"/>
      <c r="T28" s="40"/>
      <c r="U28" s="40"/>
      <c r="AD28" s="40"/>
      <c r="AE28" s="40"/>
      <c r="AF28" s="40"/>
      <c r="AG28" s="40"/>
      <c r="AH28" s="40"/>
      <c r="AI28" s="40"/>
      <c r="AJ28" s="40"/>
      <c r="AK28" s="40"/>
      <c r="AL28" s="40"/>
      <c r="AM28" s="40"/>
      <c r="AN28" s="40"/>
    </row>
    <row r="29" spans="1:40">
      <c r="A29" s="40"/>
      <c r="B29" s="40"/>
      <c r="C29" s="40"/>
      <c r="D29" s="41"/>
      <c r="E29" s="41"/>
      <c r="F29" s="41"/>
      <c r="G29" s="41"/>
      <c r="H29" s="41"/>
      <c r="I29" s="41"/>
      <c r="J29" s="40"/>
      <c r="K29" s="40"/>
      <c r="L29" s="40"/>
      <c r="O29" s="40"/>
      <c r="P29" s="40"/>
      <c r="Q29" s="40"/>
      <c r="R29" s="40"/>
      <c r="S29" s="40"/>
      <c r="T29" s="40"/>
      <c r="U29" s="40"/>
      <c r="AD29" s="40"/>
      <c r="AE29" s="40"/>
      <c r="AF29" s="40"/>
      <c r="AG29" s="40"/>
      <c r="AH29" s="40"/>
      <c r="AI29" s="40"/>
      <c r="AJ29" s="40"/>
      <c r="AK29" s="40"/>
      <c r="AL29" s="40"/>
      <c r="AM29" s="40"/>
      <c r="AN29" s="40"/>
    </row>
    <row r="30" spans="1:40">
      <c r="A30" s="40"/>
      <c r="B30" s="40"/>
      <c r="C30" s="40"/>
      <c r="D30" s="41"/>
      <c r="E30" s="41"/>
      <c r="F30" s="41"/>
      <c r="G30" s="41"/>
      <c r="H30" s="41"/>
      <c r="I30" s="41"/>
      <c r="J30" s="40"/>
      <c r="K30" s="40"/>
      <c r="L30" s="40"/>
      <c r="O30" s="40"/>
      <c r="P30" s="40"/>
      <c r="Q30" s="40"/>
      <c r="R30" s="40"/>
      <c r="S30" s="40"/>
      <c r="T30" s="40"/>
      <c r="U30" s="40"/>
      <c r="AD30" s="40"/>
      <c r="AE30" s="40"/>
      <c r="AF30" s="40"/>
      <c r="AG30" s="40"/>
      <c r="AH30" s="40"/>
      <c r="AI30" s="40"/>
      <c r="AJ30" s="40"/>
      <c r="AK30" s="40"/>
      <c r="AL30" s="40"/>
      <c r="AM30" s="40"/>
      <c r="AN30" s="40"/>
    </row>
    <row r="31" spans="1:40">
      <c r="A31" s="40"/>
      <c r="B31" s="40"/>
      <c r="C31" s="40"/>
      <c r="D31" s="41"/>
      <c r="E31" s="41"/>
      <c r="F31" s="41"/>
      <c r="G31" s="41"/>
      <c r="H31" s="41"/>
      <c r="I31" s="41"/>
      <c r="J31" s="40"/>
      <c r="K31" s="40"/>
      <c r="L31" s="40"/>
      <c r="O31" s="40"/>
      <c r="P31" s="40"/>
      <c r="Q31" s="40"/>
      <c r="R31" s="40"/>
      <c r="S31" s="40"/>
      <c r="T31" s="40"/>
      <c r="U31" s="40"/>
      <c r="AD31" s="40"/>
      <c r="AE31" s="40"/>
      <c r="AF31" s="40"/>
      <c r="AG31" s="40"/>
      <c r="AH31" s="40"/>
      <c r="AI31" s="40"/>
      <c r="AJ31" s="40"/>
      <c r="AK31" s="40"/>
      <c r="AL31" s="40"/>
      <c r="AM31" s="40"/>
      <c r="AN31" s="40"/>
    </row>
    <row r="32" spans="1:40">
      <c r="A32" s="40"/>
      <c r="B32" s="40"/>
      <c r="C32" s="40"/>
      <c r="D32" s="41"/>
      <c r="E32" s="41"/>
      <c r="F32" s="41"/>
      <c r="G32" s="41"/>
      <c r="H32" s="41"/>
      <c r="I32" s="41"/>
      <c r="J32" s="40"/>
      <c r="K32" s="40"/>
      <c r="L32" s="40"/>
      <c r="O32" s="40"/>
      <c r="P32" s="40"/>
      <c r="Q32" s="40"/>
      <c r="R32" s="40"/>
      <c r="S32" s="40"/>
      <c r="T32" s="40"/>
      <c r="U32" s="40"/>
      <c r="AD32" s="40"/>
      <c r="AE32" s="40"/>
      <c r="AF32" s="40"/>
      <c r="AG32" s="40"/>
      <c r="AH32" s="40"/>
      <c r="AI32" s="40"/>
      <c r="AJ32" s="40"/>
      <c r="AK32" s="40"/>
      <c r="AL32" s="40"/>
      <c r="AM32" s="40"/>
      <c r="AN32" s="40"/>
    </row>
    <row r="33" spans="1:40">
      <c r="A33" s="40"/>
      <c r="B33" s="40"/>
      <c r="C33" s="40"/>
      <c r="D33" s="41"/>
      <c r="E33" s="41"/>
      <c r="F33" s="41"/>
      <c r="G33" s="41"/>
      <c r="H33" s="41"/>
      <c r="I33" s="41"/>
      <c r="J33" s="40"/>
      <c r="K33" s="40"/>
      <c r="L33" s="40"/>
      <c r="O33" s="40"/>
      <c r="P33" s="40"/>
      <c r="Q33" s="40"/>
      <c r="R33" s="40"/>
      <c r="S33" s="40"/>
      <c r="T33" s="40"/>
      <c r="U33" s="40"/>
      <c r="AD33" s="40"/>
      <c r="AE33" s="40"/>
      <c r="AF33" s="40"/>
      <c r="AG33" s="40"/>
      <c r="AH33" s="40"/>
      <c r="AI33" s="40"/>
      <c r="AJ33" s="40"/>
      <c r="AK33" s="40"/>
      <c r="AL33" s="40"/>
      <c r="AM33" s="40"/>
      <c r="AN33" s="40"/>
    </row>
    <row r="34" spans="1:40">
      <c r="A34" s="40"/>
      <c r="B34" s="40"/>
      <c r="C34" s="40"/>
      <c r="D34" s="41"/>
      <c r="E34" s="41"/>
      <c r="F34" s="41"/>
      <c r="G34" s="41"/>
      <c r="H34" s="41"/>
      <c r="I34" s="41"/>
      <c r="J34" s="40"/>
      <c r="K34" s="40"/>
      <c r="L34" s="40"/>
      <c r="O34" s="40"/>
      <c r="P34" s="40"/>
      <c r="Q34" s="40"/>
      <c r="R34" s="40"/>
      <c r="S34" s="40"/>
      <c r="T34" s="40"/>
      <c r="U34" s="40"/>
      <c r="AD34" s="40"/>
      <c r="AE34" s="40"/>
      <c r="AF34" s="40"/>
      <c r="AG34" s="40"/>
      <c r="AH34" s="40"/>
      <c r="AI34" s="40"/>
      <c r="AJ34" s="40"/>
      <c r="AK34" s="40"/>
      <c r="AL34" s="40"/>
      <c r="AM34" s="40"/>
      <c r="AN34" s="40"/>
    </row>
    <row r="35" spans="1:40">
      <c r="A35" s="40"/>
      <c r="B35" s="40"/>
      <c r="C35" s="40"/>
      <c r="D35" s="41"/>
      <c r="E35" s="41"/>
      <c r="F35" s="41"/>
      <c r="G35" s="41"/>
      <c r="H35" s="41"/>
      <c r="I35" s="41"/>
      <c r="J35" s="40"/>
      <c r="K35" s="40"/>
      <c r="L35" s="40"/>
      <c r="O35" s="40"/>
      <c r="P35" s="40"/>
      <c r="Q35" s="40"/>
      <c r="R35" s="40"/>
      <c r="S35" s="40"/>
      <c r="T35" s="40"/>
      <c r="U35" s="40"/>
      <c r="AD35" s="40"/>
      <c r="AE35" s="40"/>
      <c r="AF35" s="40"/>
      <c r="AG35" s="40"/>
      <c r="AH35" s="40"/>
      <c r="AI35" s="40"/>
      <c r="AJ35" s="40"/>
      <c r="AK35" s="40"/>
      <c r="AL35" s="40"/>
      <c r="AM35" s="40"/>
      <c r="AN35" s="40"/>
    </row>
    <row r="36" spans="1:40">
      <c r="A36" s="40"/>
      <c r="B36" s="40"/>
      <c r="C36" s="40"/>
      <c r="D36" s="41"/>
      <c r="E36" s="41"/>
      <c r="F36" s="41"/>
      <c r="G36" s="41"/>
      <c r="H36" s="41"/>
      <c r="I36" s="41"/>
      <c r="J36" s="40"/>
      <c r="K36" s="40"/>
      <c r="L36" s="40"/>
      <c r="O36" s="40"/>
      <c r="P36" s="40"/>
      <c r="Q36" s="40"/>
      <c r="R36" s="40"/>
      <c r="S36" s="40"/>
      <c r="T36" s="40"/>
      <c r="U36" s="40"/>
      <c r="AD36" s="40"/>
      <c r="AE36" s="40"/>
      <c r="AF36" s="40"/>
      <c r="AG36" s="40"/>
      <c r="AH36" s="40"/>
      <c r="AI36" s="40"/>
      <c r="AJ36" s="40"/>
      <c r="AK36" s="40"/>
      <c r="AL36" s="40"/>
      <c r="AM36" s="40"/>
      <c r="AN36" s="40"/>
    </row>
    <row r="37" spans="1:40">
      <c r="A37" s="40"/>
      <c r="B37" s="40"/>
      <c r="C37" s="40"/>
      <c r="D37" s="41"/>
      <c r="E37" s="41"/>
      <c r="F37" s="41"/>
      <c r="G37" s="41"/>
      <c r="H37" s="41"/>
      <c r="I37" s="41"/>
      <c r="J37" s="40"/>
      <c r="K37" s="40"/>
      <c r="L37" s="40"/>
      <c r="O37" s="40"/>
      <c r="P37" s="40"/>
      <c r="Q37" s="40"/>
      <c r="R37" s="40"/>
      <c r="S37" s="40"/>
      <c r="T37" s="40"/>
      <c r="U37" s="40"/>
      <c r="AD37" s="40"/>
      <c r="AE37" s="40"/>
      <c r="AF37" s="40"/>
      <c r="AG37" s="40"/>
      <c r="AH37" s="40"/>
      <c r="AI37" s="40"/>
      <c r="AJ37" s="40"/>
      <c r="AK37" s="40"/>
      <c r="AL37" s="40"/>
      <c r="AM37" s="40"/>
      <c r="AN37" s="40"/>
    </row>
    <row r="38" spans="1:40">
      <c r="A38" s="40"/>
      <c r="B38" s="40"/>
      <c r="C38" s="40"/>
      <c r="D38" s="41"/>
      <c r="E38" s="41"/>
      <c r="F38" s="41"/>
      <c r="G38" s="41"/>
      <c r="H38" s="41"/>
      <c r="I38" s="41"/>
      <c r="J38" s="40"/>
      <c r="K38" s="40"/>
      <c r="L38" s="40"/>
      <c r="O38" s="40"/>
      <c r="P38" s="40"/>
      <c r="Q38" s="40"/>
      <c r="R38" s="40"/>
      <c r="S38" s="40"/>
      <c r="T38" s="40"/>
      <c r="U38" s="40"/>
      <c r="AD38" s="40"/>
      <c r="AE38" s="40"/>
      <c r="AF38" s="40"/>
      <c r="AG38" s="40"/>
      <c r="AH38" s="40"/>
      <c r="AI38" s="40"/>
      <c r="AJ38" s="40"/>
      <c r="AK38" s="40"/>
      <c r="AL38" s="40"/>
      <c r="AM38" s="40"/>
      <c r="AN38" s="40"/>
    </row>
    <row r="39" spans="1:40">
      <c r="A39" s="40"/>
      <c r="B39" s="40"/>
      <c r="C39" s="40"/>
      <c r="D39" s="41"/>
      <c r="E39" s="41"/>
      <c r="F39" s="41"/>
      <c r="G39" s="41"/>
      <c r="H39" s="41"/>
      <c r="I39" s="41"/>
      <c r="J39" s="40"/>
      <c r="K39" s="40"/>
      <c r="L39" s="40"/>
      <c r="O39" s="40"/>
      <c r="P39" s="40"/>
      <c r="Q39" s="40"/>
      <c r="R39" s="40"/>
      <c r="S39" s="40"/>
      <c r="T39" s="40"/>
      <c r="U39" s="40"/>
      <c r="AD39" s="40"/>
      <c r="AE39" s="40"/>
      <c r="AF39" s="40"/>
      <c r="AG39" s="40"/>
      <c r="AH39" s="40"/>
      <c r="AI39" s="40"/>
      <c r="AJ39" s="40"/>
      <c r="AK39" s="40"/>
      <c r="AL39" s="40"/>
      <c r="AM39" s="40"/>
      <c r="AN39" s="40"/>
    </row>
    <row r="40" spans="1:21">
      <c r="A40" s="40"/>
      <c r="B40" s="40"/>
      <c r="C40" s="40"/>
      <c r="D40" s="41"/>
      <c r="E40" s="41"/>
      <c r="F40" s="41"/>
      <c r="G40" s="41"/>
      <c r="H40" s="41"/>
      <c r="I40" s="41"/>
      <c r="J40" s="40"/>
      <c r="K40" s="40"/>
      <c r="L40" s="40"/>
      <c r="O40" s="40"/>
      <c r="P40" s="40"/>
      <c r="Q40" s="40"/>
      <c r="R40" s="40"/>
      <c r="S40" s="40"/>
      <c r="T40" s="40"/>
      <c r="U40" s="40"/>
    </row>
    <row r="41" spans="15:21">
      <c r="O41" s="40"/>
      <c r="P41" s="40"/>
      <c r="Q41" s="40"/>
      <c r="R41" s="40"/>
      <c r="S41" s="40"/>
      <c r="T41" s="40"/>
      <c r="U41" s="40"/>
    </row>
    <row r="42" spans="1:40">
      <c r="A42" s="31" t="s">
        <v>333</v>
      </c>
      <c r="B42" s="42"/>
      <c r="C42" s="42"/>
      <c r="D42" s="43"/>
      <c r="E42" s="43"/>
      <c r="F42" s="43"/>
      <c r="G42" s="43"/>
      <c r="H42" s="43"/>
      <c r="I42" s="43"/>
      <c r="J42" s="42"/>
      <c r="K42" s="42"/>
      <c r="L42" s="42"/>
      <c r="AD42" s="31" t="s">
        <v>333</v>
      </c>
      <c r="AE42" s="42"/>
      <c r="AF42" s="42"/>
      <c r="AG42" s="42"/>
      <c r="AH42" s="42"/>
      <c r="AI42" s="42"/>
      <c r="AJ42" s="42"/>
      <c r="AK42" s="42"/>
      <c r="AL42" s="42"/>
      <c r="AM42" s="42"/>
      <c r="AN42" s="42"/>
    </row>
    <row r="43" spans="1:40">
      <c r="A43" s="42"/>
      <c r="B43" s="42"/>
      <c r="C43" s="42"/>
      <c r="D43" s="43"/>
      <c r="E43" s="43"/>
      <c r="F43" s="43"/>
      <c r="G43" s="43"/>
      <c r="H43" s="43"/>
      <c r="I43" s="43"/>
      <c r="J43" s="42"/>
      <c r="K43" s="42"/>
      <c r="L43" s="42"/>
      <c r="O43" s="31" t="s">
        <v>333</v>
      </c>
      <c r="P43" s="42"/>
      <c r="Q43" s="42"/>
      <c r="R43" s="42"/>
      <c r="S43" s="42"/>
      <c r="T43" s="42"/>
      <c r="U43" s="42"/>
      <c r="AD43" s="42"/>
      <c r="AE43" s="42"/>
      <c r="AF43" s="42"/>
      <c r="AG43" s="42"/>
      <c r="AH43" s="42"/>
      <c r="AI43" s="42"/>
      <c r="AJ43" s="42"/>
      <c r="AK43" s="42"/>
      <c r="AL43" s="42"/>
      <c r="AM43" s="42"/>
      <c r="AN43" s="42"/>
    </row>
    <row r="44" spans="1:40">
      <c r="A44" s="42"/>
      <c r="B44" s="42"/>
      <c r="C44" s="42"/>
      <c r="D44" s="43"/>
      <c r="E44" s="43"/>
      <c r="F44" s="43"/>
      <c r="G44" s="43"/>
      <c r="H44" s="43"/>
      <c r="I44" s="43"/>
      <c r="J44" s="42"/>
      <c r="K44" s="42"/>
      <c r="L44" s="42"/>
      <c r="O44" s="42"/>
      <c r="P44" s="42"/>
      <c r="Q44" s="42"/>
      <c r="R44" s="42"/>
      <c r="S44" s="42"/>
      <c r="T44" s="42"/>
      <c r="U44" s="42"/>
      <c r="AD44" s="42"/>
      <c r="AE44" s="42"/>
      <c r="AF44" s="42"/>
      <c r="AG44" s="42"/>
      <c r="AH44" s="42"/>
      <c r="AI44" s="42"/>
      <c r="AJ44" s="42"/>
      <c r="AK44" s="42"/>
      <c r="AL44" s="42"/>
      <c r="AM44" s="42"/>
      <c r="AN44" s="42"/>
    </row>
    <row r="45" spans="1:40">
      <c r="A45" s="42"/>
      <c r="B45" s="42"/>
      <c r="C45" s="42"/>
      <c r="D45" s="43"/>
      <c r="E45" s="43"/>
      <c r="F45" s="43"/>
      <c r="G45" s="43"/>
      <c r="H45" s="43"/>
      <c r="I45" s="43"/>
      <c r="J45" s="42"/>
      <c r="K45" s="42"/>
      <c r="L45" s="42"/>
      <c r="O45" s="42"/>
      <c r="P45" s="42"/>
      <c r="Q45" s="42"/>
      <c r="R45" s="42"/>
      <c r="S45" s="42"/>
      <c r="T45" s="42"/>
      <c r="U45" s="42"/>
      <c r="AD45" s="42"/>
      <c r="AE45" s="42"/>
      <c r="AF45" s="42"/>
      <c r="AG45" s="42"/>
      <c r="AH45" s="42"/>
      <c r="AI45" s="42"/>
      <c r="AJ45" s="42"/>
      <c r="AK45" s="42"/>
      <c r="AL45" s="42"/>
      <c r="AM45" s="42"/>
      <c r="AN45" s="42"/>
    </row>
    <row r="46" spans="1:40">
      <c r="A46" s="42"/>
      <c r="B46" s="42"/>
      <c r="C46" s="42"/>
      <c r="D46" s="43"/>
      <c r="E46" s="43"/>
      <c r="F46" s="43"/>
      <c r="G46" s="43"/>
      <c r="H46" s="43"/>
      <c r="I46" s="43"/>
      <c r="J46" s="42"/>
      <c r="K46" s="42"/>
      <c r="L46" s="42"/>
      <c r="O46" s="42"/>
      <c r="P46" s="42"/>
      <c r="Q46" s="42"/>
      <c r="R46" s="42"/>
      <c r="S46" s="42"/>
      <c r="T46" s="42"/>
      <c r="U46" s="42"/>
      <c r="AD46" s="42"/>
      <c r="AE46" s="42"/>
      <c r="AF46" s="42"/>
      <c r="AG46" s="42"/>
      <c r="AH46" s="42"/>
      <c r="AI46" s="42"/>
      <c r="AJ46" s="42"/>
      <c r="AK46" s="42"/>
      <c r="AL46" s="42"/>
      <c r="AM46" s="42"/>
      <c r="AN46" s="42"/>
    </row>
    <row r="47" spans="1:40">
      <c r="A47" s="42"/>
      <c r="B47" s="42"/>
      <c r="C47" s="42"/>
      <c r="D47" s="43"/>
      <c r="E47" s="43"/>
      <c r="F47" s="43"/>
      <c r="G47" s="43"/>
      <c r="H47" s="43"/>
      <c r="I47" s="43"/>
      <c r="J47" s="42"/>
      <c r="K47" s="42"/>
      <c r="L47" s="42"/>
      <c r="O47" s="42"/>
      <c r="P47" s="42"/>
      <c r="Q47" s="42"/>
      <c r="R47" s="42"/>
      <c r="S47" s="42"/>
      <c r="T47" s="42"/>
      <c r="U47" s="42"/>
      <c r="AD47" s="42"/>
      <c r="AE47" s="42"/>
      <c r="AF47" s="42"/>
      <c r="AG47" s="42"/>
      <c r="AH47" s="42"/>
      <c r="AI47" s="42"/>
      <c r="AJ47" s="42"/>
      <c r="AK47" s="42"/>
      <c r="AL47" s="42"/>
      <c r="AM47" s="42"/>
      <c r="AN47" s="42"/>
    </row>
    <row r="48" spans="1:40">
      <c r="A48" s="42"/>
      <c r="B48" s="42"/>
      <c r="C48" s="42"/>
      <c r="D48" s="43"/>
      <c r="E48" s="43"/>
      <c r="F48" s="43"/>
      <c r="G48" s="43"/>
      <c r="H48" s="43"/>
      <c r="I48" s="43"/>
      <c r="J48" s="42"/>
      <c r="K48" s="42"/>
      <c r="L48" s="42"/>
      <c r="O48" s="42"/>
      <c r="P48" s="42"/>
      <c r="Q48" s="42"/>
      <c r="R48" s="42"/>
      <c r="S48" s="42"/>
      <c r="T48" s="42"/>
      <c r="U48" s="42"/>
      <c r="AD48" s="42"/>
      <c r="AE48" s="42"/>
      <c r="AF48" s="42"/>
      <c r="AG48" s="42"/>
      <c r="AH48" s="42"/>
      <c r="AI48" s="42"/>
      <c r="AJ48" s="42"/>
      <c r="AK48" s="42"/>
      <c r="AL48" s="42"/>
      <c r="AM48" s="42"/>
      <c r="AN48" s="42"/>
    </row>
    <row r="49" spans="1:40">
      <c r="A49" s="42"/>
      <c r="B49" s="42"/>
      <c r="C49" s="42"/>
      <c r="D49" s="43"/>
      <c r="E49" s="43"/>
      <c r="F49" s="43"/>
      <c r="G49" s="43"/>
      <c r="H49" s="43"/>
      <c r="I49" s="43"/>
      <c r="J49" s="42"/>
      <c r="K49" s="42"/>
      <c r="L49" s="42"/>
      <c r="O49" s="42"/>
      <c r="P49" s="42"/>
      <c r="Q49" s="42"/>
      <c r="R49" s="42"/>
      <c r="S49" s="42"/>
      <c r="T49" s="42"/>
      <c r="U49" s="42"/>
      <c r="AD49" s="42"/>
      <c r="AE49" s="42"/>
      <c r="AF49" s="42"/>
      <c r="AG49" s="42"/>
      <c r="AH49" s="42"/>
      <c r="AI49" s="42"/>
      <c r="AJ49" s="42"/>
      <c r="AK49" s="42"/>
      <c r="AL49" s="42"/>
      <c r="AM49" s="42"/>
      <c r="AN49" s="42"/>
    </row>
    <row r="50" spans="1:40">
      <c r="A50" s="42"/>
      <c r="B50" s="42"/>
      <c r="C50" s="42"/>
      <c r="D50" s="43"/>
      <c r="E50" s="43"/>
      <c r="F50" s="43"/>
      <c r="G50" s="43"/>
      <c r="H50" s="43"/>
      <c r="I50" s="43"/>
      <c r="J50" s="42"/>
      <c r="K50" s="42"/>
      <c r="L50" s="42"/>
      <c r="O50" s="42"/>
      <c r="P50" s="42"/>
      <c r="Q50" s="42"/>
      <c r="R50" s="42"/>
      <c r="S50" s="42"/>
      <c r="T50" s="42"/>
      <c r="U50" s="42"/>
      <c r="AD50" s="42"/>
      <c r="AE50" s="42"/>
      <c r="AF50" s="42"/>
      <c r="AG50" s="42"/>
      <c r="AH50" s="42"/>
      <c r="AI50" s="42"/>
      <c r="AJ50" s="42"/>
      <c r="AK50" s="42"/>
      <c r="AL50" s="42"/>
      <c r="AM50" s="42"/>
      <c r="AN50" s="42"/>
    </row>
    <row r="51" spans="1:40">
      <c r="A51" s="42"/>
      <c r="B51" s="42"/>
      <c r="C51" s="42"/>
      <c r="D51" s="43"/>
      <c r="E51" s="43"/>
      <c r="F51" s="43"/>
      <c r="G51" s="43"/>
      <c r="H51" s="43"/>
      <c r="I51" s="43"/>
      <c r="J51" s="42"/>
      <c r="K51" s="42"/>
      <c r="L51" s="42"/>
      <c r="O51" s="42"/>
      <c r="P51" s="42"/>
      <c r="Q51" s="42"/>
      <c r="R51" s="42"/>
      <c r="S51" s="42"/>
      <c r="T51" s="42"/>
      <c r="U51" s="42"/>
      <c r="AD51" s="42"/>
      <c r="AE51" s="42"/>
      <c r="AF51" s="42"/>
      <c r="AG51" s="42"/>
      <c r="AH51" s="42"/>
      <c r="AI51" s="42"/>
      <c r="AJ51" s="42"/>
      <c r="AK51" s="42"/>
      <c r="AL51" s="42"/>
      <c r="AM51" s="42"/>
      <c r="AN51" s="42"/>
    </row>
    <row r="52" spans="1:40">
      <c r="A52" s="42"/>
      <c r="B52" s="42"/>
      <c r="C52" s="42"/>
      <c r="D52" s="43"/>
      <c r="E52" s="43"/>
      <c r="F52" s="43"/>
      <c r="G52" s="43"/>
      <c r="H52" s="43"/>
      <c r="I52" s="43"/>
      <c r="J52" s="42"/>
      <c r="K52" s="42"/>
      <c r="L52" s="42"/>
      <c r="O52" s="42"/>
      <c r="P52" s="42"/>
      <c r="Q52" s="42"/>
      <c r="R52" s="42"/>
      <c r="S52" s="42"/>
      <c r="T52" s="42"/>
      <c r="U52" s="42"/>
      <c r="AD52" s="42"/>
      <c r="AE52" s="42"/>
      <c r="AF52" s="42"/>
      <c r="AG52" s="42"/>
      <c r="AH52" s="42"/>
      <c r="AI52" s="42"/>
      <c r="AJ52" s="42"/>
      <c r="AK52" s="42"/>
      <c r="AL52" s="42"/>
      <c r="AM52" s="42"/>
      <c r="AN52" s="42"/>
    </row>
    <row r="53" spans="1:40">
      <c r="A53" s="42"/>
      <c r="B53" s="42"/>
      <c r="C53" s="42"/>
      <c r="D53" s="43"/>
      <c r="E53" s="43"/>
      <c r="F53" s="43"/>
      <c r="G53" s="43"/>
      <c r="H53" s="43"/>
      <c r="I53" s="43"/>
      <c r="J53" s="42"/>
      <c r="K53" s="42"/>
      <c r="L53" s="42"/>
      <c r="O53" s="42"/>
      <c r="P53" s="42"/>
      <c r="Q53" s="42"/>
      <c r="R53" s="42"/>
      <c r="S53" s="42"/>
      <c r="T53" s="42"/>
      <c r="U53" s="42"/>
      <c r="AD53" s="42"/>
      <c r="AE53" s="42"/>
      <c r="AF53" s="42"/>
      <c r="AG53" s="42"/>
      <c r="AH53" s="42"/>
      <c r="AI53" s="42"/>
      <c r="AJ53" s="42"/>
      <c r="AK53" s="42"/>
      <c r="AL53" s="42"/>
      <c r="AM53" s="42"/>
      <c r="AN53" s="42"/>
    </row>
    <row r="54" spans="1:40">
      <c r="A54" s="42"/>
      <c r="B54" s="42"/>
      <c r="C54" s="42"/>
      <c r="D54" s="43"/>
      <c r="E54" s="43"/>
      <c r="F54" s="43"/>
      <c r="G54" s="43"/>
      <c r="H54" s="43"/>
      <c r="I54" s="43"/>
      <c r="J54" s="42"/>
      <c r="K54" s="42"/>
      <c r="L54" s="42"/>
      <c r="O54" s="42"/>
      <c r="P54" s="42"/>
      <c r="Q54" s="42"/>
      <c r="R54" s="42"/>
      <c r="S54" s="42"/>
      <c r="T54" s="42"/>
      <c r="U54" s="42"/>
      <c r="AD54" s="42"/>
      <c r="AE54" s="42"/>
      <c r="AF54" s="42"/>
      <c r="AG54" s="42"/>
      <c r="AH54" s="42"/>
      <c r="AI54" s="42"/>
      <c r="AJ54" s="42"/>
      <c r="AK54" s="42"/>
      <c r="AL54" s="42"/>
      <c r="AM54" s="42"/>
      <c r="AN54" s="42"/>
    </row>
    <row r="55" spans="1:40">
      <c r="A55" s="42"/>
      <c r="B55" s="42"/>
      <c r="C55" s="42"/>
      <c r="D55" s="43"/>
      <c r="E55" s="43"/>
      <c r="F55" s="43"/>
      <c r="G55" s="43"/>
      <c r="H55" s="43"/>
      <c r="I55" s="43"/>
      <c r="J55" s="42"/>
      <c r="K55" s="42"/>
      <c r="L55" s="42"/>
      <c r="O55" s="42"/>
      <c r="P55" s="42"/>
      <c r="Q55" s="42"/>
      <c r="R55" s="42"/>
      <c r="S55" s="42"/>
      <c r="T55" s="42"/>
      <c r="U55" s="42"/>
      <c r="AD55" s="42"/>
      <c r="AE55" s="42"/>
      <c r="AF55" s="42"/>
      <c r="AG55" s="42"/>
      <c r="AH55" s="42"/>
      <c r="AI55" s="42"/>
      <c r="AJ55" s="42"/>
      <c r="AK55" s="42"/>
      <c r="AL55" s="42"/>
      <c r="AM55" s="42"/>
      <c r="AN55" s="42"/>
    </row>
    <row r="56" spans="1:40">
      <c r="A56" s="42"/>
      <c r="B56" s="42"/>
      <c r="C56" s="42"/>
      <c r="D56" s="43"/>
      <c r="E56" s="43"/>
      <c r="F56" s="43"/>
      <c r="G56" s="43"/>
      <c r="H56" s="43"/>
      <c r="I56" s="43"/>
      <c r="J56" s="42"/>
      <c r="K56" s="42"/>
      <c r="L56" s="42"/>
      <c r="O56" s="42"/>
      <c r="P56" s="42"/>
      <c r="Q56" s="42"/>
      <c r="R56" s="42"/>
      <c r="S56" s="42"/>
      <c r="T56" s="42"/>
      <c r="U56" s="42"/>
      <c r="AD56" s="42"/>
      <c r="AE56" s="42"/>
      <c r="AF56" s="42"/>
      <c r="AG56" s="42"/>
      <c r="AH56" s="42"/>
      <c r="AI56" s="42"/>
      <c r="AJ56" s="42"/>
      <c r="AK56" s="42"/>
      <c r="AL56" s="42"/>
      <c r="AM56" s="42"/>
      <c r="AN56" s="42"/>
    </row>
    <row r="57" spans="1:40">
      <c r="A57" s="42"/>
      <c r="B57" s="42"/>
      <c r="C57" s="42"/>
      <c r="D57" s="43"/>
      <c r="E57" s="43"/>
      <c r="F57" s="43"/>
      <c r="G57" s="43"/>
      <c r="H57" s="43"/>
      <c r="I57" s="43"/>
      <c r="J57" s="42"/>
      <c r="K57" s="42"/>
      <c r="L57" s="42"/>
      <c r="O57" s="42"/>
      <c r="P57" s="42"/>
      <c r="Q57" s="42"/>
      <c r="R57" s="42"/>
      <c r="S57" s="42"/>
      <c r="T57" s="42"/>
      <c r="U57" s="42"/>
      <c r="AD57" s="42"/>
      <c r="AE57" s="42"/>
      <c r="AF57" s="42"/>
      <c r="AG57" s="42"/>
      <c r="AH57" s="42"/>
      <c r="AI57" s="42"/>
      <c r="AJ57" s="42"/>
      <c r="AK57" s="42"/>
      <c r="AL57" s="42"/>
      <c r="AM57" s="42"/>
      <c r="AN57" s="42"/>
    </row>
    <row r="58" spans="1:40">
      <c r="A58" s="42"/>
      <c r="B58" s="42"/>
      <c r="C58" s="42"/>
      <c r="D58" s="43"/>
      <c r="E58" s="43"/>
      <c r="F58" s="43"/>
      <c r="G58" s="43"/>
      <c r="H58" s="43"/>
      <c r="I58" s="43"/>
      <c r="J58" s="42"/>
      <c r="K58" s="42"/>
      <c r="L58" s="42"/>
      <c r="O58" s="42"/>
      <c r="P58" s="42"/>
      <c r="Q58" s="42"/>
      <c r="R58" s="42"/>
      <c r="S58" s="42"/>
      <c r="T58" s="42"/>
      <c r="U58" s="42"/>
      <c r="AD58" s="42"/>
      <c r="AE58" s="42"/>
      <c r="AF58" s="42"/>
      <c r="AG58" s="42"/>
      <c r="AH58" s="42"/>
      <c r="AI58" s="42"/>
      <c r="AJ58" s="42"/>
      <c r="AK58" s="42"/>
      <c r="AL58" s="42"/>
      <c r="AM58" s="42"/>
      <c r="AN58" s="42"/>
    </row>
    <row r="59" spans="1:40">
      <c r="A59" s="42"/>
      <c r="B59" s="42"/>
      <c r="C59" s="42"/>
      <c r="D59" s="43"/>
      <c r="E59" s="43"/>
      <c r="F59" s="43"/>
      <c r="G59" s="43"/>
      <c r="H59" s="43"/>
      <c r="I59" s="43"/>
      <c r="J59" s="42"/>
      <c r="K59" s="42"/>
      <c r="L59" s="42"/>
      <c r="O59" s="42"/>
      <c r="P59" s="42"/>
      <c r="Q59" s="42"/>
      <c r="R59" s="42"/>
      <c r="S59" s="42"/>
      <c r="T59" s="42"/>
      <c r="U59" s="42"/>
      <c r="AD59" s="42"/>
      <c r="AE59" s="42"/>
      <c r="AF59" s="42"/>
      <c r="AG59" s="42"/>
      <c r="AH59" s="42"/>
      <c r="AI59" s="42"/>
      <c r="AJ59" s="42"/>
      <c r="AK59" s="42"/>
      <c r="AL59" s="42"/>
      <c r="AM59" s="42"/>
      <c r="AN59" s="42"/>
    </row>
    <row r="60" spans="1:40">
      <c r="A60" s="42"/>
      <c r="B60" s="42"/>
      <c r="C60" s="42"/>
      <c r="D60" s="43"/>
      <c r="E60" s="43"/>
      <c r="F60" s="43"/>
      <c r="G60" s="43"/>
      <c r="H60" s="43"/>
      <c r="I60" s="43"/>
      <c r="J60" s="42"/>
      <c r="K60" s="42"/>
      <c r="L60" s="42"/>
      <c r="O60" s="42"/>
      <c r="P60" s="42"/>
      <c r="Q60" s="42"/>
      <c r="R60" s="42"/>
      <c r="S60" s="42"/>
      <c r="T60" s="42"/>
      <c r="U60" s="42"/>
      <c r="AD60" s="42"/>
      <c r="AE60" s="42"/>
      <c r="AF60" s="42"/>
      <c r="AG60" s="42"/>
      <c r="AH60" s="42"/>
      <c r="AI60" s="42"/>
      <c r="AJ60" s="42"/>
      <c r="AK60" s="42"/>
      <c r="AL60" s="42"/>
      <c r="AM60" s="42"/>
      <c r="AN60" s="42"/>
    </row>
    <row r="61" spans="1:21">
      <c r="A61" s="42"/>
      <c r="B61" s="42"/>
      <c r="C61" s="42"/>
      <c r="D61" s="43"/>
      <c r="E61" s="43"/>
      <c r="F61" s="43"/>
      <c r="G61" s="43"/>
      <c r="H61" s="43"/>
      <c r="I61" s="43"/>
      <c r="J61" s="42"/>
      <c r="K61" s="42"/>
      <c r="L61" s="42"/>
      <c r="O61" s="42"/>
      <c r="P61" s="42"/>
      <c r="Q61" s="42"/>
      <c r="R61" s="42"/>
      <c r="S61" s="42"/>
      <c r="T61" s="42"/>
      <c r="U61" s="42"/>
    </row>
    <row r="62" spans="1:21">
      <c r="A62" s="42"/>
      <c r="B62" s="42"/>
      <c r="C62" s="42"/>
      <c r="D62" s="43"/>
      <c r="E62" s="43"/>
      <c r="F62" s="43"/>
      <c r="G62" s="43"/>
      <c r="H62" s="43"/>
      <c r="I62" s="43"/>
      <c r="J62" s="42"/>
      <c r="K62" s="42"/>
      <c r="L62" s="42"/>
      <c r="O62" s="42"/>
      <c r="P62" s="42"/>
      <c r="Q62" s="42"/>
      <c r="R62" s="42"/>
      <c r="S62" s="42"/>
      <c r="T62" s="42"/>
      <c r="U62" s="42"/>
    </row>
    <row r="63" spans="15:21">
      <c r="O63" s="42"/>
      <c r="P63" s="42"/>
      <c r="Q63" s="42"/>
      <c r="R63" s="42"/>
      <c r="S63" s="42"/>
      <c r="T63" s="42"/>
      <c r="U63" s="42"/>
    </row>
    <row r="65" spans="1:33">
      <c r="A65" s="36"/>
      <c r="B65" s="36"/>
      <c r="C65" s="36"/>
      <c r="D65" s="37" t="s">
        <v>384</v>
      </c>
      <c r="E65" s="38"/>
      <c r="F65" s="38"/>
      <c r="G65" s="38"/>
      <c r="H65" s="38"/>
      <c r="I65" s="38"/>
      <c r="J65" s="36"/>
      <c r="K65" s="36"/>
      <c r="L65" s="36"/>
      <c r="M65" s="36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  <c r="AA65" s="44"/>
      <c r="AB65" s="44"/>
      <c r="AC65" s="44"/>
      <c r="AD65" s="44"/>
      <c r="AE65" s="44"/>
      <c r="AF65" s="44"/>
      <c r="AG65" s="44"/>
    </row>
    <row r="66" spans="1:33">
      <c r="A66" s="36"/>
      <c r="B66" s="36"/>
      <c r="C66" s="36"/>
      <c r="D66" s="38"/>
      <c r="E66" s="38"/>
      <c r="F66" s="38"/>
      <c r="G66" s="38"/>
      <c r="H66" s="38"/>
      <c r="I66" s="38"/>
      <c r="J66" s="36"/>
      <c r="K66" s="36"/>
      <c r="L66" s="36"/>
      <c r="M66" s="36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  <c r="AA66" s="44"/>
      <c r="AB66" s="44"/>
      <c r="AC66" s="44"/>
      <c r="AD66" s="44"/>
      <c r="AE66" s="44"/>
      <c r="AF66" s="44"/>
      <c r="AG66" s="44"/>
    </row>
    <row r="67" spans="1:5">
      <c r="A67" s="39" t="s">
        <v>356</v>
      </c>
      <c r="B67" s="40"/>
      <c r="C67" s="40"/>
      <c r="D67" s="41"/>
      <c r="E67" s="41"/>
    </row>
    <row r="68" spans="1:5">
      <c r="A68" s="40"/>
      <c r="B68" s="40"/>
      <c r="C68" s="40"/>
      <c r="D68" s="41"/>
      <c r="E68" s="41"/>
    </row>
    <row r="69" spans="1:5">
      <c r="A69" s="40"/>
      <c r="B69" s="40"/>
      <c r="C69" s="40"/>
      <c r="D69" s="41"/>
      <c r="E69" s="41"/>
    </row>
    <row r="70" spans="1:5">
      <c r="A70" s="40"/>
      <c r="B70" s="40"/>
      <c r="C70" s="40"/>
      <c r="D70" s="41"/>
      <c r="E70" s="41"/>
    </row>
    <row r="71" spans="1:5">
      <c r="A71" s="40"/>
      <c r="B71" s="40"/>
      <c r="C71" s="40"/>
      <c r="D71" s="41"/>
      <c r="E71" s="41"/>
    </row>
    <row r="72" spans="1:5">
      <c r="A72" s="40"/>
      <c r="B72" s="40"/>
      <c r="C72" s="40"/>
      <c r="D72" s="41"/>
      <c r="E72" s="41"/>
    </row>
    <row r="73" spans="1:5">
      <c r="A73" s="40"/>
      <c r="B73" s="40"/>
      <c r="C73" s="40"/>
      <c r="D73" s="41"/>
      <c r="E73" s="41"/>
    </row>
    <row r="74" spans="1:5">
      <c r="A74" s="40"/>
      <c r="B74" s="40"/>
      <c r="C74" s="40"/>
      <c r="D74" s="41"/>
      <c r="E74" s="41"/>
    </row>
    <row r="75" spans="1:5">
      <c r="A75" s="40"/>
      <c r="B75" s="40"/>
      <c r="C75" s="40"/>
      <c r="D75" s="41"/>
      <c r="E75" s="41"/>
    </row>
    <row r="76" spans="1:5">
      <c r="A76" s="40"/>
      <c r="B76" s="40"/>
      <c r="C76" s="40"/>
      <c r="D76" s="41"/>
      <c r="E76" s="41"/>
    </row>
    <row r="77" spans="1:5">
      <c r="A77" s="40"/>
      <c r="B77" s="40"/>
      <c r="C77" s="40"/>
      <c r="D77" s="41"/>
      <c r="E77" s="41"/>
    </row>
    <row r="78" spans="1:5">
      <c r="A78" s="40"/>
      <c r="B78" s="40"/>
      <c r="C78" s="40"/>
      <c r="D78" s="41"/>
      <c r="E78" s="41"/>
    </row>
    <row r="79" spans="1:5">
      <c r="A79" s="40"/>
      <c r="B79" s="40"/>
      <c r="C79" s="40"/>
      <c r="D79" s="41"/>
      <c r="E79" s="41"/>
    </row>
    <row r="80" spans="1:5">
      <c r="A80" s="40"/>
      <c r="B80" s="40"/>
      <c r="C80" s="40"/>
      <c r="D80" s="41"/>
      <c r="E80" s="41"/>
    </row>
    <row r="81" spans="1:5">
      <c r="A81" s="40"/>
      <c r="B81" s="40"/>
      <c r="C81" s="40"/>
      <c r="D81" s="41"/>
      <c r="E81" s="41"/>
    </row>
    <row r="82" spans="1:5">
      <c r="A82" s="40"/>
      <c r="B82" s="40"/>
      <c r="C82" s="40"/>
      <c r="D82" s="41"/>
      <c r="E82" s="41"/>
    </row>
    <row r="83" spans="1:5">
      <c r="A83" s="40"/>
      <c r="B83" s="40"/>
      <c r="C83" s="40"/>
      <c r="D83" s="41"/>
      <c r="E83" s="41"/>
    </row>
    <row r="84" spans="1:5">
      <c r="A84" s="40"/>
      <c r="B84" s="40"/>
      <c r="C84" s="40"/>
      <c r="D84" s="41"/>
      <c r="E84" s="41"/>
    </row>
    <row r="85" spans="1:5">
      <c r="A85" s="40"/>
      <c r="B85" s="40"/>
      <c r="C85" s="40"/>
      <c r="D85" s="41"/>
      <c r="E85" s="41"/>
    </row>
    <row r="86" spans="1:5">
      <c r="A86" s="40"/>
      <c r="B86" s="40"/>
      <c r="C86" s="40"/>
      <c r="D86" s="41"/>
      <c r="E86" s="41"/>
    </row>
    <row r="87" spans="1:5">
      <c r="A87" s="40"/>
      <c r="B87" s="40"/>
      <c r="C87" s="40"/>
      <c r="D87" s="41"/>
      <c r="E87" s="41"/>
    </row>
    <row r="88" spans="1:5">
      <c r="A88" s="40"/>
      <c r="B88" s="40"/>
      <c r="C88" s="40"/>
      <c r="D88" s="41"/>
      <c r="E88" s="41"/>
    </row>
    <row r="89" spans="1:5">
      <c r="A89" s="40"/>
      <c r="B89" s="40"/>
      <c r="C89" s="40"/>
      <c r="D89" s="41"/>
      <c r="E89" s="41"/>
    </row>
    <row r="90" spans="1:5">
      <c r="A90" s="40"/>
      <c r="B90" s="40"/>
      <c r="C90" s="40"/>
      <c r="D90" s="41"/>
      <c r="E90" s="41"/>
    </row>
    <row r="92" spans="1:14">
      <c r="A92" s="36"/>
      <c r="B92" s="36"/>
      <c r="C92" s="36"/>
      <c r="D92" s="37" t="s">
        <v>370</v>
      </c>
      <c r="E92" s="38"/>
      <c r="F92" s="38"/>
      <c r="G92" s="38"/>
      <c r="H92" s="38"/>
      <c r="I92" s="38"/>
      <c r="J92" s="36"/>
      <c r="K92" s="36"/>
      <c r="L92" s="36"/>
      <c r="M92" s="36"/>
      <c r="N92" s="44"/>
    </row>
    <row r="93" spans="1:14">
      <c r="A93" s="36"/>
      <c r="B93" s="36"/>
      <c r="C93" s="36"/>
      <c r="D93" s="38"/>
      <c r="E93" s="38"/>
      <c r="F93" s="38"/>
      <c r="G93" s="38"/>
      <c r="H93" s="38"/>
      <c r="I93" s="38"/>
      <c r="J93" s="36"/>
      <c r="K93" s="36"/>
      <c r="L93" s="36"/>
      <c r="M93" s="36"/>
      <c r="N93" s="44"/>
    </row>
    <row r="94" spans="1:6">
      <c r="A94" s="39" t="s">
        <v>356</v>
      </c>
      <c r="B94" s="40"/>
      <c r="C94" s="40"/>
      <c r="D94" s="41"/>
      <c r="E94" s="41"/>
      <c r="F94" s="41"/>
    </row>
    <row r="95" spans="1:6">
      <c r="A95" s="40"/>
      <c r="B95" s="40"/>
      <c r="C95" s="40"/>
      <c r="D95" s="41"/>
      <c r="E95" s="41"/>
      <c r="F95" s="41"/>
    </row>
    <row r="96" spans="1:6">
      <c r="A96" s="40"/>
      <c r="B96" s="40"/>
      <c r="C96" s="40"/>
      <c r="D96" s="41"/>
      <c r="E96" s="41"/>
      <c r="F96" s="41"/>
    </row>
    <row r="97" spans="1:6">
      <c r="A97" s="40"/>
      <c r="B97" s="40"/>
      <c r="C97" s="40"/>
      <c r="D97" s="41"/>
      <c r="E97" s="41"/>
      <c r="F97" s="41"/>
    </row>
    <row r="98" spans="1:6">
      <c r="A98" s="40"/>
      <c r="B98" s="40"/>
      <c r="C98" s="40"/>
      <c r="D98" s="41"/>
      <c r="E98" s="41"/>
      <c r="F98" s="41"/>
    </row>
    <row r="99" spans="1:6">
      <c r="A99" s="40"/>
      <c r="B99" s="40"/>
      <c r="C99" s="40"/>
      <c r="D99" s="41"/>
      <c r="E99" s="41"/>
      <c r="F99" s="41"/>
    </row>
    <row r="100" spans="1:6">
      <c r="A100" s="40"/>
      <c r="B100" s="40"/>
      <c r="C100" s="40"/>
      <c r="D100" s="41"/>
      <c r="E100" s="41"/>
      <c r="F100" s="41"/>
    </row>
    <row r="101" spans="1:6">
      <c r="A101" s="40"/>
      <c r="B101" s="40"/>
      <c r="C101" s="40"/>
      <c r="D101" s="41"/>
      <c r="E101" s="41"/>
      <c r="F101" s="41"/>
    </row>
    <row r="102" spans="1:6">
      <c r="A102" s="40"/>
      <c r="B102" s="40"/>
      <c r="C102" s="40"/>
      <c r="D102" s="41"/>
      <c r="E102" s="41"/>
      <c r="F102" s="41"/>
    </row>
    <row r="103" spans="1:6">
      <c r="A103" s="40"/>
      <c r="B103" s="40"/>
      <c r="C103" s="40"/>
      <c r="D103" s="41"/>
      <c r="E103" s="41"/>
      <c r="F103" s="41"/>
    </row>
    <row r="104" spans="1:6">
      <c r="A104" s="40"/>
      <c r="B104" s="40"/>
      <c r="C104" s="40"/>
      <c r="D104" s="41"/>
      <c r="E104" s="41"/>
      <c r="F104" s="41"/>
    </row>
    <row r="105" spans="1:6">
      <c r="A105" s="40"/>
      <c r="B105" s="40"/>
      <c r="C105" s="40"/>
      <c r="D105" s="41"/>
      <c r="E105" s="41"/>
      <c r="F105" s="41"/>
    </row>
    <row r="106" spans="1:6">
      <c r="A106" s="40"/>
      <c r="B106" s="40"/>
      <c r="C106" s="40"/>
      <c r="D106" s="41"/>
      <c r="E106" s="41"/>
      <c r="F106" s="41"/>
    </row>
    <row r="107" spans="1:6">
      <c r="A107" s="40"/>
      <c r="B107" s="40"/>
      <c r="C107" s="40"/>
      <c r="D107" s="41"/>
      <c r="E107" s="41"/>
      <c r="F107" s="41"/>
    </row>
    <row r="108" spans="1:6">
      <c r="A108" s="40"/>
      <c r="B108" s="40"/>
      <c r="C108" s="40"/>
      <c r="D108" s="41"/>
      <c r="E108" s="41"/>
      <c r="F108" s="41"/>
    </row>
    <row r="109" spans="1:6">
      <c r="A109" s="40"/>
      <c r="B109" s="40"/>
      <c r="C109" s="40"/>
      <c r="D109" s="41"/>
      <c r="E109" s="41"/>
      <c r="F109" s="41"/>
    </row>
    <row r="110" spans="1:6">
      <c r="A110" s="40"/>
      <c r="B110" s="40"/>
      <c r="C110" s="40"/>
      <c r="D110" s="41"/>
      <c r="E110" s="41"/>
      <c r="F110" s="41"/>
    </row>
    <row r="111" spans="1:6">
      <c r="A111" s="40"/>
      <c r="B111" s="40"/>
      <c r="C111" s="40"/>
      <c r="D111" s="41"/>
      <c r="E111" s="41"/>
      <c r="F111" s="41"/>
    </row>
    <row r="112" spans="1:6">
      <c r="A112" s="40"/>
      <c r="B112" s="40"/>
      <c r="C112" s="40"/>
      <c r="D112" s="41"/>
      <c r="E112" s="41"/>
      <c r="F112" s="41"/>
    </row>
    <row r="113" spans="1:6">
      <c r="A113" s="40"/>
      <c r="B113" s="40"/>
      <c r="C113" s="40"/>
      <c r="D113" s="41"/>
      <c r="E113" s="41"/>
      <c r="F113" s="41"/>
    </row>
    <row r="114" spans="1:6">
      <c r="A114" s="40"/>
      <c r="B114" s="40"/>
      <c r="C114" s="40"/>
      <c r="D114" s="41"/>
      <c r="E114" s="41"/>
      <c r="F114" s="41"/>
    </row>
    <row r="115" spans="1:6">
      <c r="A115" s="40"/>
      <c r="B115" s="40"/>
      <c r="C115" s="40"/>
      <c r="D115" s="41"/>
      <c r="E115" s="41"/>
      <c r="F115" s="41"/>
    </row>
    <row r="116" spans="1:6">
      <c r="A116" s="40"/>
      <c r="B116" s="40"/>
      <c r="C116" s="40"/>
      <c r="D116" s="41"/>
      <c r="E116" s="41"/>
      <c r="F116" s="41"/>
    </row>
    <row r="117" spans="1:6">
      <c r="A117" s="40"/>
      <c r="B117" s="40"/>
      <c r="C117" s="40"/>
      <c r="D117" s="41"/>
      <c r="E117" s="41"/>
      <c r="F117" s="41"/>
    </row>
    <row r="118" spans="1:6">
      <c r="A118" s="40"/>
      <c r="B118" s="40"/>
      <c r="C118" s="40"/>
      <c r="D118" s="41"/>
      <c r="E118" s="41"/>
      <c r="F118" s="41"/>
    </row>
    <row r="119" spans="1:6">
      <c r="A119" s="40"/>
      <c r="B119" s="40"/>
      <c r="C119" s="40"/>
      <c r="D119" s="41"/>
      <c r="E119" s="41"/>
      <c r="F119" s="41"/>
    </row>
    <row r="120" spans="1:6">
      <c r="A120" s="40"/>
      <c r="B120" s="40"/>
      <c r="C120" s="40"/>
      <c r="D120" s="41"/>
      <c r="E120" s="41"/>
      <c r="F120" s="41"/>
    </row>
    <row r="121" spans="1:6">
      <c r="A121" s="40"/>
      <c r="B121" s="40"/>
      <c r="C121" s="40"/>
      <c r="D121" s="41"/>
      <c r="E121" s="41"/>
      <c r="F121" s="41"/>
    </row>
    <row r="122" spans="1:6">
      <c r="A122" s="40"/>
      <c r="B122" s="40"/>
      <c r="C122" s="40"/>
      <c r="D122" s="41"/>
      <c r="E122" s="41"/>
      <c r="F122" s="41"/>
    </row>
    <row r="123" spans="1:6">
      <c r="A123" s="40"/>
      <c r="B123" s="40"/>
      <c r="C123" s="40"/>
      <c r="D123" s="41"/>
      <c r="E123" s="41"/>
      <c r="F123" s="41"/>
    </row>
    <row r="124" spans="1:6">
      <c r="A124" s="40"/>
      <c r="B124" s="40"/>
      <c r="C124" s="40"/>
      <c r="D124" s="41"/>
      <c r="E124" s="41"/>
      <c r="F124" s="41"/>
    </row>
    <row r="125" spans="1:6">
      <c r="A125" s="40"/>
      <c r="B125" s="40"/>
      <c r="C125" s="40"/>
      <c r="D125" s="41"/>
      <c r="E125" s="41"/>
      <c r="F125" s="41"/>
    </row>
    <row r="126" spans="1:6">
      <c r="A126" s="40"/>
      <c r="B126" s="40"/>
      <c r="C126" s="40"/>
      <c r="D126" s="41"/>
      <c r="E126" s="41"/>
      <c r="F126" s="41"/>
    </row>
    <row r="127" spans="1:6">
      <c r="A127" s="40"/>
      <c r="B127" s="40"/>
      <c r="C127" s="40"/>
      <c r="D127" s="41"/>
      <c r="E127" s="41"/>
      <c r="F127" s="41"/>
    </row>
    <row r="128" spans="1:6">
      <c r="A128" s="40"/>
      <c r="B128" s="40"/>
      <c r="C128" s="40"/>
      <c r="D128" s="41"/>
      <c r="E128" s="41"/>
      <c r="F128" s="41"/>
    </row>
    <row r="129" spans="1:6">
      <c r="A129" s="40"/>
      <c r="B129" s="40"/>
      <c r="C129" s="40"/>
      <c r="D129" s="41"/>
      <c r="E129" s="41"/>
      <c r="F129" s="41"/>
    </row>
    <row r="130" spans="1:6">
      <c r="A130" s="40"/>
      <c r="B130" s="40"/>
      <c r="C130" s="40"/>
      <c r="D130" s="41"/>
      <c r="E130" s="41"/>
      <c r="F130" s="41"/>
    </row>
    <row r="131" spans="1:6">
      <c r="A131" s="40"/>
      <c r="B131" s="40"/>
      <c r="C131" s="40"/>
      <c r="D131" s="41"/>
      <c r="E131" s="41"/>
      <c r="F131" s="41"/>
    </row>
    <row r="132" spans="1:6">
      <c r="A132" s="40"/>
      <c r="B132" s="40"/>
      <c r="C132" s="40"/>
      <c r="D132" s="41"/>
      <c r="E132" s="41"/>
      <c r="F132" s="41"/>
    </row>
  </sheetData>
  <sortState ref="A2:N46">
    <sortCondition ref="N2"/>
  </sortState>
  <mergeCells count="1">
    <mergeCell ref="AD23:AM23"/>
  </mergeCells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799981688894314"/>
  </sheetPr>
  <dimension ref="A1:M2"/>
  <sheetViews>
    <sheetView zoomScale="85" zoomScaleNormal="85" workbookViewId="0">
      <selection activeCell="A5" sqref="$A5:$XFD50"/>
    </sheetView>
  </sheetViews>
  <sheetFormatPr defaultColWidth="8.75454545454545" defaultRowHeight="14" outlineLevelRow="1"/>
  <cols>
    <col min="4" max="6" width="10.6272727272727" customWidth="1"/>
    <col min="7" max="9" width="12.6272727272727" customWidth="1"/>
    <col min="13" max="13" width="14.8545454545455" customWidth="1"/>
  </cols>
  <sheetData>
    <row r="1" ht="29.5" spans="1:13">
      <c r="A1" s="25" t="s">
        <v>337</v>
      </c>
      <c r="B1" s="25" t="s">
        <v>336</v>
      </c>
      <c r="C1" s="25" t="s">
        <v>338</v>
      </c>
      <c r="D1" s="25" t="s">
        <v>387</v>
      </c>
      <c r="E1" s="25" t="s">
        <v>388</v>
      </c>
      <c r="F1" s="26" t="s">
        <v>389</v>
      </c>
      <c r="G1" s="25" t="s">
        <v>390</v>
      </c>
      <c r="H1" s="25" t="s">
        <v>391</v>
      </c>
      <c r="I1" s="25" t="s">
        <v>392</v>
      </c>
      <c r="J1" s="28" t="s">
        <v>428</v>
      </c>
      <c r="K1" s="29" t="s">
        <v>431</v>
      </c>
      <c r="L1" s="29" t="s">
        <v>432</v>
      </c>
      <c r="M1" s="30" t="s">
        <v>433</v>
      </c>
    </row>
    <row r="2" ht="14.75" spans="1:13">
      <c r="A2" s="1">
        <f>VLOOKUP(B2,文献质量评价!$A$1:$L$40,2,0)</f>
        <v>11</v>
      </c>
      <c r="B2" s="10" t="s">
        <v>136</v>
      </c>
      <c r="C2" s="27">
        <f>VLOOKUP(B2,文献质量评价!$A$1:$L$40,3,0)</f>
        <v>2006</v>
      </c>
      <c r="D2" s="1">
        <v>25</v>
      </c>
      <c r="E2" s="1">
        <v>25</v>
      </c>
      <c r="F2" s="1">
        <v>7.8</v>
      </c>
      <c r="G2" s="1">
        <v>2.4</v>
      </c>
      <c r="H2" s="1">
        <v>7</v>
      </c>
      <c r="I2" s="1">
        <v>2.2</v>
      </c>
      <c r="J2" t="str">
        <f>VLOOKUP(B2,文献质量评价!$A$1:$L$40,12,0)</f>
        <v>Old</v>
      </c>
      <c r="K2" t="str">
        <f>IF(F2&gt;H2,"预警","")</f>
        <v>预警</v>
      </c>
      <c r="L2" t="str">
        <f>IF(F2&gt;H2*1.1,"超10%","")</f>
        <v>超10%</v>
      </c>
      <c r="M2" s="31" t="s">
        <v>395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89"/>
  <sheetViews>
    <sheetView workbookViewId="0">
      <selection activeCell="D109" sqref="D109"/>
    </sheetView>
  </sheetViews>
  <sheetFormatPr defaultColWidth="8.75454545454545" defaultRowHeight="14" outlineLevelCol="4"/>
  <cols>
    <col min="1" max="1" width="8.75454545454545" style="1"/>
    <col min="2" max="2" width="18.1272727272727" style="2" customWidth="1"/>
    <col min="3" max="3" width="40.5" style="2" customWidth="1"/>
    <col min="4" max="4" width="36" customWidth="1"/>
  </cols>
  <sheetData>
    <row r="1" ht="15.5" spans="1:3">
      <c r="A1" s="3" t="s">
        <v>337</v>
      </c>
      <c r="B1" s="4" t="s">
        <v>1</v>
      </c>
      <c r="C1" s="5"/>
    </row>
    <row r="2" spans="1:3">
      <c r="A2" s="6"/>
      <c r="B2" s="6"/>
      <c r="C2" s="7" t="s">
        <v>435</v>
      </c>
    </row>
    <row r="3" ht="14.75" spans="1:3">
      <c r="A3" s="8"/>
      <c r="B3" s="8"/>
      <c r="C3" s="9"/>
    </row>
    <row r="4" spans="1:4">
      <c r="A4" s="1">
        <v>1</v>
      </c>
      <c r="B4" s="10" t="s">
        <v>436</v>
      </c>
      <c r="C4" s="11" t="s">
        <v>437</v>
      </c>
      <c r="D4" s="12" t="s">
        <v>438</v>
      </c>
    </row>
    <row r="5" spans="1:3">
      <c r="A5" s="1">
        <v>2</v>
      </c>
      <c r="B5" s="10" t="s">
        <v>439</v>
      </c>
      <c r="C5" s="11" t="s">
        <v>440</v>
      </c>
    </row>
    <row r="6" spans="1:3">
      <c r="A6" s="1">
        <v>3</v>
      </c>
      <c r="B6" s="10" t="s">
        <v>441</v>
      </c>
      <c r="C6" s="13" t="s">
        <v>303</v>
      </c>
    </row>
    <row r="7" spans="1:3">
      <c r="A7" s="1">
        <v>4</v>
      </c>
      <c r="B7" s="10" t="s">
        <v>442</v>
      </c>
      <c r="C7" s="14" t="s">
        <v>443</v>
      </c>
    </row>
    <row r="8" spans="1:3">
      <c r="A8" s="1">
        <v>5</v>
      </c>
      <c r="B8" s="10" t="s">
        <v>444</v>
      </c>
      <c r="C8" s="10" t="s">
        <v>445</v>
      </c>
    </row>
    <row r="9" spans="1:3">
      <c r="A9" s="1">
        <v>6</v>
      </c>
      <c r="B9" s="10" t="s">
        <v>446</v>
      </c>
      <c r="C9" s="10" t="s">
        <v>447</v>
      </c>
    </row>
    <row r="10" spans="1:3">
      <c r="A10" s="1">
        <v>7</v>
      </c>
      <c r="B10" s="10" t="s">
        <v>448</v>
      </c>
      <c r="C10" s="15" t="s">
        <v>449</v>
      </c>
    </row>
    <row r="11" spans="1:5">
      <c r="A11" s="1">
        <v>8</v>
      </c>
      <c r="B11" s="10" t="s">
        <v>450</v>
      </c>
      <c r="C11" s="10" t="s">
        <v>279</v>
      </c>
      <c r="E11" t="s">
        <v>451</v>
      </c>
    </row>
    <row r="12" spans="1:5">
      <c r="A12" s="1">
        <v>9</v>
      </c>
      <c r="B12" s="10" t="s">
        <v>452</v>
      </c>
      <c r="C12" s="11" t="s">
        <v>437</v>
      </c>
      <c r="D12" s="16" t="s">
        <v>453</v>
      </c>
      <c r="E12" t="s">
        <v>454</v>
      </c>
    </row>
    <row r="13" spans="1:5">
      <c r="A13" s="1">
        <v>10</v>
      </c>
      <c r="B13" s="10" t="s">
        <v>219</v>
      </c>
      <c r="C13" s="10" t="s">
        <v>455</v>
      </c>
      <c r="D13" s="16" t="s">
        <v>456</v>
      </c>
      <c r="E13" t="s">
        <v>457</v>
      </c>
    </row>
    <row r="14" spans="1:3">
      <c r="A14" s="1">
        <v>11</v>
      </c>
      <c r="B14" s="10" t="s">
        <v>458</v>
      </c>
      <c r="C14" s="10" t="s">
        <v>459</v>
      </c>
    </row>
    <row r="15" spans="1:3">
      <c r="A15" s="1">
        <v>12</v>
      </c>
      <c r="B15" s="10" t="s">
        <v>460</v>
      </c>
      <c r="C15" s="10" t="s">
        <v>305</v>
      </c>
    </row>
    <row r="16" spans="1:3">
      <c r="A16" s="1">
        <v>13</v>
      </c>
      <c r="B16" s="10" t="s">
        <v>461</v>
      </c>
      <c r="C16" s="10" t="s">
        <v>462</v>
      </c>
    </row>
    <row r="17" spans="1:3">
      <c r="A17" s="1">
        <v>14</v>
      </c>
      <c r="B17" s="10" t="s">
        <v>463</v>
      </c>
      <c r="C17" s="2" t="s">
        <v>464</v>
      </c>
    </row>
    <row r="18" spans="1:3">
      <c r="A18" s="1">
        <v>15</v>
      </c>
      <c r="B18" s="10" t="s">
        <v>465</v>
      </c>
      <c r="C18" s="10" t="s">
        <v>466</v>
      </c>
    </row>
    <row r="19" spans="1:3">
      <c r="A19" s="1">
        <v>16</v>
      </c>
      <c r="B19" s="10" t="s">
        <v>255</v>
      </c>
      <c r="C19" s="10" t="s">
        <v>467</v>
      </c>
    </row>
    <row r="20" spans="1:3">
      <c r="A20" s="1">
        <v>17</v>
      </c>
      <c r="B20" s="10" t="s">
        <v>191</v>
      </c>
      <c r="C20" s="10" t="s">
        <v>468</v>
      </c>
    </row>
    <row r="21" spans="1:3">
      <c r="A21" s="1">
        <v>18</v>
      </c>
      <c r="B21" s="17" t="s">
        <v>252</v>
      </c>
      <c r="C21" s="18" t="s">
        <v>469</v>
      </c>
    </row>
    <row r="22" spans="1:3">
      <c r="A22" s="1">
        <v>19</v>
      </c>
      <c r="B22" s="17" t="s">
        <v>200</v>
      </c>
      <c r="C22" s="19" t="s">
        <v>470</v>
      </c>
    </row>
    <row r="23" spans="1:3">
      <c r="A23" s="1">
        <v>20</v>
      </c>
      <c r="B23" s="17" t="s">
        <v>211</v>
      </c>
      <c r="C23" s="18" t="s">
        <v>317</v>
      </c>
    </row>
    <row r="24" spans="1:3">
      <c r="A24" s="1">
        <v>21</v>
      </c>
      <c r="B24" s="17" t="s">
        <v>269</v>
      </c>
      <c r="C24" s="19" t="s">
        <v>471</v>
      </c>
    </row>
    <row r="25" spans="1:3">
      <c r="A25" s="1">
        <v>22</v>
      </c>
      <c r="B25" s="17" t="s">
        <v>240</v>
      </c>
      <c r="C25" s="18" t="s">
        <v>286</v>
      </c>
    </row>
    <row r="26" spans="1:3">
      <c r="A26" s="1">
        <v>23</v>
      </c>
      <c r="B26" s="17" t="s">
        <v>143</v>
      </c>
      <c r="C26" s="18" t="s">
        <v>307</v>
      </c>
    </row>
    <row r="27" spans="1:3">
      <c r="A27" s="1">
        <v>24</v>
      </c>
      <c r="B27" s="17" t="s">
        <v>229</v>
      </c>
      <c r="C27" s="20" t="s">
        <v>285</v>
      </c>
    </row>
    <row r="28" spans="1:3">
      <c r="A28" s="1">
        <v>25</v>
      </c>
      <c r="B28" s="17" t="s">
        <v>243</v>
      </c>
      <c r="C28" s="18" t="s">
        <v>472</v>
      </c>
    </row>
    <row r="29" spans="1:3">
      <c r="A29" s="1">
        <v>27</v>
      </c>
      <c r="B29" s="10" t="s">
        <v>473</v>
      </c>
      <c r="C29" s="11" t="s">
        <v>278</v>
      </c>
    </row>
    <row r="30" spans="1:3">
      <c r="A30" s="1">
        <v>28</v>
      </c>
      <c r="B30" s="10" t="s">
        <v>474</v>
      </c>
      <c r="C30" s="11" t="s">
        <v>437</v>
      </c>
    </row>
    <row r="31" spans="1:3">
      <c r="A31" s="1">
        <v>29</v>
      </c>
      <c r="B31" s="21" t="s">
        <v>475</v>
      </c>
      <c r="C31" s="11" t="s">
        <v>437</v>
      </c>
    </row>
    <row r="32" spans="1:3">
      <c r="A32" s="1">
        <v>30</v>
      </c>
      <c r="B32" s="10" t="s">
        <v>476</v>
      </c>
      <c r="C32" s="11" t="s">
        <v>477</v>
      </c>
    </row>
    <row r="33" spans="1:3">
      <c r="A33" s="1">
        <v>32</v>
      </c>
      <c r="B33" s="10" t="s">
        <v>478</v>
      </c>
      <c r="C33" s="14" t="s">
        <v>479</v>
      </c>
    </row>
    <row r="34" spans="1:3">
      <c r="A34" s="1">
        <v>33</v>
      </c>
      <c r="B34" s="17" t="s">
        <v>213</v>
      </c>
      <c r="C34" s="22" t="s">
        <v>480</v>
      </c>
    </row>
    <row r="35" spans="1:3">
      <c r="A35" s="1">
        <v>34</v>
      </c>
      <c r="B35" s="17" t="s">
        <v>231</v>
      </c>
      <c r="C35" s="18" t="s">
        <v>481</v>
      </c>
    </row>
    <row r="36" spans="1:3">
      <c r="A36" s="1">
        <v>35</v>
      </c>
      <c r="B36" s="17" t="s">
        <v>482</v>
      </c>
      <c r="C36" s="18" t="s">
        <v>483</v>
      </c>
    </row>
    <row r="37" spans="1:3">
      <c r="A37" s="1">
        <v>36</v>
      </c>
      <c r="B37" s="17" t="s">
        <v>147</v>
      </c>
      <c r="C37" s="18" t="s">
        <v>308</v>
      </c>
    </row>
    <row r="38" spans="1:3">
      <c r="A38" s="1">
        <v>38</v>
      </c>
      <c r="B38" s="10" t="s">
        <v>484</v>
      </c>
      <c r="C38" s="10" t="s">
        <v>301</v>
      </c>
    </row>
    <row r="39" spans="1:3">
      <c r="A39" s="1">
        <v>40</v>
      </c>
      <c r="B39" s="10" t="s">
        <v>485</v>
      </c>
      <c r="C39" s="10" t="s">
        <v>486</v>
      </c>
    </row>
    <row r="40" spans="1:3">
      <c r="A40" s="1">
        <v>41</v>
      </c>
      <c r="B40" s="17" t="s">
        <v>235</v>
      </c>
      <c r="C40" s="18" t="s">
        <v>487</v>
      </c>
    </row>
    <row r="41" spans="1:3">
      <c r="A41" s="1">
        <v>42</v>
      </c>
      <c r="B41" s="17" t="s">
        <v>161</v>
      </c>
      <c r="C41" s="18" t="s">
        <v>309</v>
      </c>
    </row>
    <row r="42" spans="1:3">
      <c r="A42" s="1">
        <v>43</v>
      </c>
      <c r="B42" s="10" t="s">
        <v>488</v>
      </c>
      <c r="C42" s="14" t="s">
        <v>302</v>
      </c>
    </row>
    <row r="43" spans="1:3">
      <c r="A43" s="1">
        <v>44</v>
      </c>
      <c r="B43" s="10" t="s">
        <v>489</v>
      </c>
      <c r="C43" s="10" t="s">
        <v>490</v>
      </c>
    </row>
    <row r="44" spans="1:3">
      <c r="A44" s="1">
        <v>46</v>
      </c>
      <c r="B44" s="10" t="s">
        <v>491</v>
      </c>
      <c r="C44" s="10" t="s">
        <v>492</v>
      </c>
    </row>
    <row r="45" spans="1:3">
      <c r="A45" s="1">
        <v>47</v>
      </c>
      <c r="B45" s="10" t="s">
        <v>493</v>
      </c>
      <c r="C45" s="11" t="s">
        <v>494</v>
      </c>
    </row>
    <row r="46" spans="1:3">
      <c r="A46" s="1">
        <v>48</v>
      </c>
      <c r="B46" s="17" t="s">
        <v>258</v>
      </c>
      <c r="C46" s="18" t="s">
        <v>495</v>
      </c>
    </row>
    <row r="47" spans="1:3">
      <c r="A47" s="1">
        <v>49</v>
      </c>
      <c r="B47" s="17" t="s">
        <v>194</v>
      </c>
      <c r="C47" s="18" t="s">
        <v>283</v>
      </c>
    </row>
    <row r="48" spans="1:3">
      <c r="A48" s="1">
        <v>50</v>
      </c>
      <c r="B48" s="17" t="s">
        <v>210</v>
      </c>
      <c r="C48" s="18" t="s">
        <v>496</v>
      </c>
    </row>
    <row r="49" spans="1:3">
      <c r="A49" s="1">
        <v>51</v>
      </c>
      <c r="B49" s="17" t="s">
        <v>158</v>
      </c>
      <c r="C49" s="18" t="s">
        <v>281</v>
      </c>
    </row>
    <row r="50" spans="1:3">
      <c r="A50" s="1">
        <v>52</v>
      </c>
      <c r="B50" s="17" t="s">
        <v>188</v>
      </c>
      <c r="C50" s="18" t="s">
        <v>497</v>
      </c>
    </row>
    <row r="51" spans="1:3">
      <c r="A51" s="1">
        <v>53</v>
      </c>
      <c r="B51" s="17" t="s">
        <v>222</v>
      </c>
      <c r="C51" s="18" t="s">
        <v>284</v>
      </c>
    </row>
    <row r="52" spans="1:3">
      <c r="A52" s="1">
        <v>55</v>
      </c>
      <c r="B52" s="17" t="s">
        <v>233</v>
      </c>
      <c r="C52" s="18" t="s">
        <v>320</v>
      </c>
    </row>
    <row r="53" spans="1:3">
      <c r="A53" s="1">
        <v>56</v>
      </c>
      <c r="B53" s="17" t="s">
        <v>223</v>
      </c>
      <c r="C53" s="18" t="s">
        <v>319</v>
      </c>
    </row>
    <row r="54" spans="1:3">
      <c r="A54" s="1">
        <v>57</v>
      </c>
      <c r="B54" s="17" t="s">
        <v>272</v>
      </c>
      <c r="C54" s="18" t="s">
        <v>498</v>
      </c>
    </row>
    <row r="55" spans="1:3">
      <c r="A55" s="1">
        <v>58</v>
      </c>
      <c r="B55" s="17" t="s">
        <v>180</v>
      </c>
      <c r="C55" s="18" t="s">
        <v>312</v>
      </c>
    </row>
    <row r="56" spans="1:3">
      <c r="A56" s="1">
        <v>59</v>
      </c>
      <c r="B56" s="10" t="s">
        <v>499</v>
      </c>
      <c r="C56" s="10" t="s">
        <v>304</v>
      </c>
    </row>
    <row r="57" spans="1:3">
      <c r="A57" s="1">
        <v>60</v>
      </c>
      <c r="B57" s="10" t="s">
        <v>500</v>
      </c>
      <c r="C57" s="10" t="s">
        <v>501</v>
      </c>
    </row>
    <row r="58" spans="1:3">
      <c r="A58" s="1">
        <v>61</v>
      </c>
      <c r="B58" s="17" t="s">
        <v>155</v>
      </c>
      <c r="C58" s="18" t="s">
        <v>502</v>
      </c>
    </row>
    <row r="59" spans="1:3">
      <c r="A59" s="1">
        <v>62</v>
      </c>
      <c r="B59" s="17" t="s">
        <v>163</v>
      </c>
      <c r="C59" s="18" t="s">
        <v>310</v>
      </c>
    </row>
    <row r="60" spans="1:3">
      <c r="A60" s="1">
        <v>63</v>
      </c>
      <c r="B60" s="17" t="s">
        <v>247</v>
      </c>
      <c r="C60" s="18" t="s">
        <v>503</v>
      </c>
    </row>
    <row r="61" spans="1:3">
      <c r="A61" s="1">
        <v>64</v>
      </c>
      <c r="B61" s="17" t="s">
        <v>216</v>
      </c>
      <c r="C61" s="18" t="s">
        <v>318</v>
      </c>
    </row>
    <row r="62" spans="1:3">
      <c r="A62" s="1">
        <v>65</v>
      </c>
      <c r="B62" s="17" t="s">
        <v>268</v>
      </c>
      <c r="C62" s="23" t="s">
        <v>323</v>
      </c>
    </row>
    <row r="63" spans="1:3">
      <c r="A63" s="1">
        <v>66</v>
      </c>
      <c r="B63" s="17" t="s">
        <v>237</v>
      </c>
      <c r="C63" s="18" t="s">
        <v>504</v>
      </c>
    </row>
    <row r="64" spans="1:3">
      <c r="A64" s="1">
        <v>67</v>
      </c>
      <c r="B64" s="17" t="s">
        <v>185</v>
      </c>
      <c r="C64" s="18" t="s">
        <v>314</v>
      </c>
    </row>
    <row r="65" spans="1:3">
      <c r="A65" s="1">
        <v>68</v>
      </c>
      <c r="B65" s="17" t="s">
        <v>274</v>
      </c>
      <c r="C65" s="23" t="s">
        <v>505</v>
      </c>
    </row>
    <row r="66" spans="1:3">
      <c r="A66" s="1">
        <v>69</v>
      </c>
      <c r="B66" s="17" t="s">
        <v>260</v>
      </c>
      <c r="C66" s="18" t="s">
        <v>322</v>
      </c>
    </row>
    <row r="67" spans="1:3">
      <c r="A67" s="1">
        <v>70</v>
      </c>
      <c r="B67" s="10" t="s">
        <v>170</v>
      </c>
      <c r="C67" s="10" t="s">
        <v>506</v>
      </c>
    </row>
    <row r="68" spans="1:3">
      <c r="A68" s="1">
        <v>71</v>
      </c>
      <c r="B68" s="10" t="s">
        <v>209</v>
      </c>
      <c r="C68" s="10" t="s">
        <v>507</v>
      </c>
    </row>
    <row r="69" spans="1:3">
      <c r="A69" s="1">
        <v>72</v>
      </c>
      <c r="B69" s="10" t="s">
        <v>165</v>
      </c>
      <c r="C69" s="10" t="s">
        <v>508</v>
      </c>
    </row>
    <row r="70" spans="1:3">
      <c r="A70" s="1">
        <v>73</v>
      </c>
      <c r="B70" s="10" t="s">
        <v>263</v>
      </c>
      <c r="C70" s="24" t="s">
        <v>509</v>
      </c>
    </row>
    <row r="71" spans="1:3">
      <c r="A71" s="1">
        <v>74</v>
      </c>
      <c r="B71" s="10" t="s">
        <v>177</v>
      </c>
      <c r="C71" s="10" t="s">
        <v>510</v>
      </c>
    </row>
    <row r="72" spans="1:3">
      <c r="A72" s="1">
        <v>75</v>
      </c>
      <c r="B72" s="10" t="s">
        <v>511</v>
      </c>
      <c r="C72" s="10" t="s">
        <v>512</v>
      </c>
    </row>
    <row r="73" spans="1:3">
      <c r="A73" s="1">
        <v>76</v>
      </c>
      <c r="B73" s="10" t="s">
        <v>140</v>
      </c>
      <c r="C73" s="13" t="s">
        <v>513</v>
      </c>
    </row>
    <row r="74" spans="1:3">
      <c r="A74" s="1">
        <v>77</v>
      </c>
      <c r="B74" s="10" t="s">
        <v>265</v>
      </c>
      <c r="C74" s="10" t="s">
        <v>514</v>
      </c>
    </row>
    <row r="75" spans="1:3">
      <c r="A75" s="1">
        <v>78</v>
      </c>
      <c r="B75" s="10" t="s">
        <v>152</v>
      </c>
      <c r="C75" s="10" t="s">
        <v>515</v>
      </c>
    </row>
    <row r="76" spans="1:3">
      <c r="A76" s="1">
        <v>79</v>
      </c>
      <c r="B76" s="10" t="s">
        <v>206</v>
      </c>
      <c r="C76" s="10" t="s">
        <v>516</v>
      </c>
    </row>
    <row r="77" spans="1:3">
      <c r="A77" s="1">
        <v>80</v>
      </c>
      <c r="B77" s="17" t="s">
        <v>517</v>
      </c>
      <c r="C77" s="17" t="s">
        <v>518</v>
      </c>
    </row>
    <row r="78" spans="1:3">
      <c r="A78" s="1">
        <v>81</v>
      </c>
      <c r="B78" s="10" t="s">
        <v>182</v>
      </c>
      <c r="C78" s="10" t="s">
        <v>519</v>
      </c>
    </row>
    <row r="79" spans="1:3">
      <c r="A79" s="1">
        <v>82</v>
      </c>
      <c r="B79" s="10" t="s">
        <v>203</v>
      </c>
      <c r="C79" s="10" t="s">
        <v>520</v>
      </c>
    </row>
    <row r="80" spans="1:3">
      <c r="A80" s="1">
        <v>83</v>
      </c>
      <c r="B80" s="10" t="s">
        <v>246</v>
      </c>
      <c r="C80" s="10" t="s">
        <v>516</v>
      </c>
    </row>
    <row r="81" spans="1:3">
      <c r="A81" s="1">
        <v>84</v>
      </c>
      <c r="B81" s="10" t="s">
        <v>521</v>
      </c>
      <c r="C81" s="13" t="s">
        <v>522</v>
      </c>
    </row>
    <row r="82" spans="1:3">
      <c r="A82" s="1">
        <v>85</v>
      </c>
      <c r="B82" s="10" t="s">
        <v>149</v>
      </c>
      <c r="C82" s="10" t="s">
        <v>515</v>
      </c>
    </row>
    <row r="83" spans="1:3">
      <c r="A83" s="1">
        <v>86</v>
      </c>
      <c r="B83" s="10" t="s">
        <v>250</v>
      </c>
      <c r="C83" s="13" t="s">
        <v>523</v>
      </c>
    </row>
    <row r="84" spans="2:3">
      <c r="B84" s="10" t="s">
        <v>250</v>
      </c>
      <c r="C84" s="13" t="s">
        <v>523</v>
      </c>
    </row>
    <row r="85" spans="1:3">
      <c r="A85" s="1">
        <v>87</v>
      </c>
      <c r="B85" s="10" t="s">
        <v>226</v>
      </c>
      <c r="C85" s="10" t="s">
        <v>524</v>
      </c>
    </row>
    <row r="86" spans="1:3">
      <c r="A86" s="1">
        <v>88</v>
      </c>
      <c r="B86" s="10" t="s">
        <v>525</v>
      </c>
      <c r="C86" s="13" t="s">
        <v>300</v>
      </c>
    </row>
    <row r="87" spans="1:3">
      <c r="A87" s="1">
        <v>89</v>
      </c>
      <c r="B87" s="17" t="s">
        <v>526</v>
      </c>
      <c r="C87" s="17" t="s">
        <v>527</v>
      </c>
    </row>
    <row r="88" spans="1:3">
      <c r="A88" s="1">
        <v>90</v>
      </c>
      <c r="B88" s="10" t="s">
        <v>168</v>
      </c>
      <c r="C88" s="10" t="s">
        <v>528</v>
      </c>
    </row>
    <row r="89" spans="1:3">
      <c r="A89" s="1">
        <v>91</v>
      </c>
      <c r="B89" s="10" t="s">
        <v>174</v>
      </c>
      <c r="C89" s="13" t="s">
        <v>529</v>
      </c>
    </row>
  </sheetData>
  <autoFilter ref="A3:D89">
    <extLst/>
  </autoFilter>
  <mergeCells count="4">
    <mergeCell ref="A1:A3"/>
    <mergeCell ref="A83:A84"/>
    <mergeCell ref="B1:B3"/>
    <mergeCell ref="C2:C3"/>
  </mergeCells>
  <pageMargins left="0.75" right="0.75" top="1" bottom="1" header="0.5" footer="0.5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7" tint="0.8"/>
  </sheetPr>
  <dimension ref="A1:K23"/>
  <sheetViews>
    <sheetView workbookViewId="0">
      <selection activeCell="A2" sqref="A2:K11"/>
    </sheetView>
  </sheetViews>
  <sheetFormatPr defaultColWidth="8.72727272727273" defaultRowHeight="14"/>
  <cols>
    <col min="1" max="1" width="39.1818181818182" customWidth="1"/>
    <col min="4" max="4" width="15.7272727272727" customWidth="1"/>
    <col min="5" max="5" width="11.5454545454545" customWidth="1"/>
    <col min="7" max="7" width="40.3636363636364" customWidth="1"/>
    <col min="11" max="11" width="71.3636363636364" customWidth="1"/>
  </cols>
  <sheetData>
    <row r="1" spans="1:11">
      <c r="A1" s="115" t="s">
        <v>1</v>
      </c>
      <c r="B1" s="116" t="s">
        <v>0</v>
      </c>
      <c r="C1" s="115" t="s">
        <v>2</v>
      </c>
      <c r="D1" s="115" t="s">
        <v>3</v>
      </c>
      <c r="E1" s="115" t="s">
        <v>4</v>
      </c>
      <c r="F1" s="117" t="s">
        <v>5</v>
      </c>
      <c r="G1" s="115" t="s">
        <v>6</v>
      </c>
      <c r="H1" s="115" t="s">
        <v>7</v>
      </c>
      <c r="I1" s="116" t="s">
        <v>8</v>
      </c>
      <c r="J1" s="115" t="s">
        <v>9</v>
      </c>
      <c r="K1" s="115" t="s">
        <v>10</v>
      </c>
    </row>
    <row r="2" s="44" customFormat="1" spans="1:11">
      <c r="A2" s="118" t="s">
        <v>16</v>
      </c>
      <c r="B2" s="118">
        <v>2</v>
      </c>
      <c r="C2" s="118">
        <v>2001</v>
      </c>
      <c r="D2" s="121" t="s">
        <v>17</v>
      </c>
      <c r="E2" s="118" t="s">
        <v>13</v>
      </c>
      <c r="F2" s="119" t="s">
        <v>18</v>
      </c>
      <c r="G2" s="118" t="s">
        <v>277</v>
      </c>
      <c r="H2" s="118">
        <v>202</v>
      </c>
      <c r="I2" s="118">
        <v>97</v>
      </c>
      <c r="J2" s="118">
        <v>105</v>
      </c>
      <c r="K2" s="118" t="s">
        <v>19</v>
      </c>
    </row>
    <row r="3" s="44" customFormat="1" spans="1:11">
      <c r="A3" s="118" t="s">
        <v>69</v>
      </c>
      <c r="B3" s="118">
        <v>34</v>
      </c>
      <c r="C3" s="118">
        <v>2011</v>
      </c>
      <c r="D3" s="118" t="s">
        <v>32</v>
      </c>
      <c r="E3" s="118" t="s">
        <v>13</v>
      </c>
      <c r="F3" s="119" t="s">
        <v>70</v>
      </c>
      <c r="G3" s="118" t="s">
        <v>278</v>
      </c>
      <c r="H3" s="118">
        <v>106</v>
      </c>
      <c r="I3" s="118">
        <v>52</v>
      </c>
      <c r="J3" s="118">
        <v>54</v>
      </c>
      <c r="K3" s="118" t="s">
        <v>71</v>
      </c>
    </row>
    <row r="4" s="44" customFormat="1" spans="1:11">
      <c r="A4" s="118" t="s">
        <v>80</v>
      </c>
      <c r="B4" s="118">
        <v>13</v>
      </c>
      <c r="C4" s="118">
        <v>2005</v>
      </c>
      <c r="D4" s="118" t="s">
        <v>32</v>
      </c>
      <c r="E4" s="118" t="s">
        <v>13</v>
      </c>
      <c r="F4" s="119" t="s">
        <v>81</v>
      </c>
      <c r="G4" s="118" t="s">
        <v>279</v>
      </c>
      <c r="H4" s="118">
        <v>29</v>
      </c>
      <c r="I4" s="118">
        <v>15</v>
      </c>
      <c r="J4" s="118">
        <v>14</v>
      </c>
      <c r="K4" s="118" t="s">
        <v>19</v>
      </c>
    </row>
    <row r="5" s="44" customFormat="1" spans="1:11">
      <c r="A5" s="118" t="s">
        <v>113</v>
      </c>
      <c r="B5" s="118">
        <v>49</v>
      </c>
      <c r="C5" s="118">
        <v>2015</v>
      </c>
      <c r="D5" s="118" t="s">
        <v>114</v>
      </c>
      <c r="E5" s="118" t="s">
        <v>13</v>
      </c>
      <c r="F5" s="119" t="s">
        <v>115</v>
      </c>
      <c r="G5" s="118" t="s">
        <v>280</v>
      </c>
      <c r="H5" s="118">
        <v>40</v>
      </c>
      <c r="I5" s="118">
        <v>20</v>
      </c>
      <c r="J5" s="118">
        <v>20</v>
      </c>
      <c r="K5" s="118" t="s">
        <v>116</v>
      </c>
    </row>
    <row r="6" s="44" customFormat="1" spans="1:11">
      <c r="A6" s="122" t="s">
        <v>158</v>
      </c>
      <c r="B6" s="118">
        <v>53</v>
      </c>
      <c r="C6" s="122">
        <v>2015</v>
      </c>
      <c r="D6" s="122" t="s">
        <v>144</v>
      </c>
      <c r="E6" s="118" t="s">
        <v>13</v>
      </c>
      <c r="F6" s="123" t="s">
        <v>159</v>
      </c>
      <c r="G6" s="118" t="s">
        <v>281</v>
      </c>
      <c r="H6" s="122">
        <v>80</v>
      </c>
      <c r="I6" s="122">
        <v>40</v>
      </c>
      <c r="J6" s="122">
        <v>40</v>
      </c>
      <c r="K6" s="118" t="s">
        <v>160</v>
      </c>
    </row>
    <row r="7" s="44" customFormat="1" spans="1:11">
      <c r="A7" s="118" t="s">
        <v>177</v>
      </c>
      <c r="B7" s="118">
        <v>77</v>
      </c>
      <c r="C7" s="118">
        <v>2019</v>
      </c>
      <c r="D7" s="118" t="s">
        <v>40</v>
      </c>
      <c r="E7" s="118" t="s">
        <v>13</v>
      </c>
      <c r="F7" s="119" t="s">
        <v>178</v>
      </c>
      <c r="G7" s="118" t="s">
        <v>282</v>
      </c>
      <c r="H7" s="118">
        <v>78</v>
      </c>
      <c r="I7" s="118">
        <v>39</v>
      </c>
      <c r="J7" s="118">
        <v>39</v>
      </c>
      <c r="K7" s="118" t="s">
        <v>179</v>
      </c>
    </row>
    <row r="8" s="44" customFormat="1" spans="1:11">
      <c r="A8" s="122" t="s">
        <v>194</v>
      </c>
      <c r="B8" s="118">
        <v>51</v>
      </c>
      <c r="C8" s="122">
        <v>2015</v>
      </c>
      <c r="D8" s="122" t="s">
        <v>144</v>
      </c>
      <c r="E8" s="118" t="s">
        <v>13</v>
      </c>
      <c r="F8" s="123" t="s">
        <v>195</v>
      </c>
      <c r="G8" s="118" t="s">
        <v>283</v>
      </c>
      <c r="H8" s="122">
        <v>80</v>
      </c>
      <c r="I8" s="122">
        <v>40</v>
      </c>
      <c r="J8" s="122">
        <v>40</v>
      </c>
      <c r="K8" s="118" t="s">
        <v>196</v>
      </c>
    </row>
    <row r="9" s="44" customFormat="1" spans="1:11">
      <c r="A9" s="122" t="s">
        <v>222</v>
      </c>
      <c r="B9" s="118">
        <v>55</v>
      </c>
      <c r="C9" s="122">
        <v>2015</v>
      </c>
      <c r="D9" s="122" t="s">
        <v>144</v>
      </c>
      <c r="E9" s="118" t="s">
        <v>13</v>
      </c>
      <c r="F9" s="123" t="s">
        <v>70</v>
      </c>
      <c r="G9" s="118" t="s">
        <v>284</v>
      </c>
      <c r="H9" s="122">
        <v>60</v>
      </c>
      <c r="I9" s="122">
        <v>30</v>
      </c>
      <c r="J9" s="122">
        <v>30</v>
      </c>
      <c r="K9" s="118" t="s">
        <v>142</v>
      </c>
    </row>
    <row r="10" s="44" customFormat="1" spans="1:11">
      <c r="A10" s="122" t="s">
        <v>229</v>
      </c>
      <c r="B10" s="118">
        <v>32</v>
      </c>
      <c r="C10" s="122">
        <v>2011</v>
      </c>
      <c r="D10" s="122" t="s">
        <v>144</v>
      </c>
      <c r="E10" s="118" t="s">
        <v>13</v>
      </c>
      <c r="F10" s="123" t="s">
        <v>230</v>
      </c>
      <c r="G10" s="118" t="s">
        <v>285</v>
      </c>
      <c r="H10" s="122">
        <v>30</v>
      </c>
      <c r="I10" s="122">
        <v>15</v>
      </c>
      <c r="J10" s="122">
        <v>15</v>
      </c>
      <c r="K10" s="118" t="s">
        <v>142</v>
      </c>
    </row>
    <row r="11" s="44" customFormat="1" spans="1:11">
      <c r="A11" s="122" t="s">
        <v>240</v>
      </c>
      <c r="B11" s="118">
        <v>30</v>
      </c>
      <c r="C11" s="122">
        <v>2011</v>
      </c>
      <c r="D11" s="122" t="s">
        <v>144</v>
      </c>
      <c r="E11" s="118" t="s">
        <v>13</v>
      </c>
      <c r="F11" s="123" t="s">
        <v>241</v>
      </c>
      <c r="G11" s="118" t="s">
        <v>286</v>
      </c>
      <c r="H11" s="122">
        <v>60</v>
      </c>
      <c r="I11" s="122">
        <v>30</v>
      </c>
      <c r="J11" s="122">
        <v>30</v>
      </c>
      <c r="K11" s="118" t="s">
        <v>242</v>
      </c>
    </row>
    <row r="12" s="44" customFormat="1"/>
    <row r="13" s="44" customFormat="1" spans="1:5">
      <c r="A13" s="131" t="s">
        <v>287</v>
      </c>
      <c r="B13" s="132" t="s">
        <v>288</v>
      </c>
      <c r="C13" s="132" t="s">
        <v>289</v>
      </c>
      <c r="D13" s="131" t="s">
        <v>290</v>
      </c>
      <c r="E13" s="131" t="s">
        <v>291</v>
      </c>
    </row>
    <row r="14" spans="1:5">
      <c r="A14" s="74" t="s">
        <v>292</v>
      </c>
      <c r="B14" s="75">
        <v>3</v>
      </c>
      <c r="C14" s="75">
        <v>1</v>
      </c>
      <c r="D14" s="75" t="s">
        <v>293</v>
      </c>
      <c r="E14" s="75" t="s">
        <v>293</v>
      </c>
    </row>
    <row r="15" spans="1:5">
      <c r="A15" s="74" t="s">
        <v>294</v>
      </c>
      <c r="B15" s="75">
        <v>1</v>
      </c>
      <c r="C15" s="75">
        <v>0</v>
      </c>
      <c r="D15" s="75" t="s">
        <v>293</v>
      </c>
      <c r="E15" s="75" t="s">
        <v>293</v>
      </c>
    </row>
    <row r="16" spans="1:5">
      <c r="A16" s="129" t="s">
        <v>295</v>
      </c>
      <c r="B16" s="75">
        <v>4</v>
      </c>
      <c r="C16" s="75">
        <v>2</v>
      </c>
      <c r="D16" s="74"/>
      <c r="E16" s="75" t="s">
        <v>293</v>
      </c>
    </row>
    <row r="17" spans="1:5">
      <c r="A17" s="74" t="s">
        <v>296</v>
      </c>
      <c r="B17" s="75">
        <v>1</v>
      </c>
      <c r="C17" s="75">
        <v>2</v>
      </c>
      <c r="D17" s="75" t="s">
        <v>293</v>
      </c>
      <c r="E17" s="75" t="s">
        <v>293</v>
      </c>
    </row>
    <row r="18" spans="1:5">
      <c r="A18" s="129" t="s">
        <v>297</v>
      </c>
      <c r="B18" s="75">
        <v>5</v>
      </c>
      <c r="C18" s="75">
        <v>3</v>
      </c>
      <c r="D18" s="74"/>
      <c r="E18" s="75" t="s">
        <v>293</v>
      </c>
    </row>
    <row r="19" spans="1:5">
      <c r="A19" s="129" t="s">
        <v>298</v>
      </c>
      <c r="B19" s="75">
        <v>2</v>
      </c>
      <c r="C19" s="75">
        <v>3</v>
      </c>
      <c r="D19" s="74"/>
      <c r="E19" s="75" t="s">
        <v>293</v>
      </c>
    </row>
    <row r="20" spans="1:5">
      <c r="A20" s="129" t="s">
        <v>299</v>
      </c>
      <c r="B20" s="75">
        <v>2</v>
      </c>
      <c r="C20" s="75">
        <v>4</v>
      </c>
      <c r="D20" s="74"/>
      <c r="E20" s="75" t="s">
        <v>293</v>
      </c>
    </row>
    <row r="21" spans="2:3">
      <c r="B21" s="1"/>
      <c r="C21" s="1"/>
    </row>
    <row r="22" spans="2:3">
      <c r="B22" s="1"/>
      <c r="C22" s="1"/>
    </row>
    <row r="23" spans="2:3">
      <c r="B23" s="1"/>
      <c r="C23" s="1"/>
    </row>
  </sheetData>
  <dataValidations count="1">
    <dataValidation type="list" allowBlank="1" showInputMessage="1" showErrorMessage="1" sqref="E1">
      <formula1>"男,女,All"</formula1>
    </dataValidation>
  </dataValidations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9" tint="0.8"/>
  </sheetPr>
  <dimension ref="A1:K62"/>
  <sheetViews>
    <sheetView workbookViewId="0">
      <selection activeCell="C40" sqref="C40"/>
    </sheetView>
  </sheetViews>
  <sheetFormatPr defaultColWidth="8.72727272727273" defaultRowHeight="14"/>
  <cols>
    <col min="1" max="1" width="10" customWidth="1"/>
    <col min="4" max="4" width="15" customWidth="1"/>
    <col min="5" max="5" width="11.5454545454545" customWidth="1"/>
    <col min="7" max="7" width="12.6363636363636" customWidth="1"/>
    <col min="11" max="11" width="91.6363636363636" customWidth="1"/>
  </cols>
  <sheetData>
    <row r="1" spans="1:11">
      <c r="A1" s="115" t="s">
        <v>1</v>
      </c>
      <c r="B1" s="116" t="s">
        <v>0</v>
      </c>
      <c r="C1" s="115" t="s">
        <v>2</v>
      </c>
      <c r="D1" s="115" t="s">
        <v>3</v>
      </c>
      <c r="E1" s="115" t="s">
        <v>4</v>
      </c>
      <c r="F1" s="117" t="s">
        <v>5</v>
      </c>
      <c r="G1" s="115" t="s">
        <v>6</v>
      </c>
      <c r="H1" s="115" t="s">
        <v>7</v>
      </c>
      <c r="I1" s="116" t="s">
        <v>8</v>
      </c>
      <c r="J1" s="115" t="s">
        <v>9</v>
      </c>
      <c r="K1" s="115" t="s">
        <v>10</v>
      </c>
    </row>
    <row r="2" s="44" customFormat="1" spans="1:11">
      <c r="A2" s="118" t="s">
        <v>31</v>
      </c>
      <c r="B2" s="118">
        <v>92</v>
      </c>
      <c r="C2" s="118">
        <v>2021</v>
      </c>
      <c r="D2" s="118" t="s">
        <v>32</v>
      </c>
      <c r="E2" s="118" t="s">
        <v>13</v>
      </c>
      <c r="F2" s="119" t="s">
        <v>33</v>
      </c>
      <c r="G2" s="118" t="s">
        <v>300</v>
      </c>
      <c r="H2" s="118">
        <v>217</v>
      </c>
      <c r="I2" s="118">
        <v>111</v>
      </c>
      <c r="J2" s="118">
        <v>106</v>
      </c>
      <c r="K2" s="118" t="s">
        <v>34</v>
      </c>
    </row>
    <row r="3" s="44" customFormat="1" spans="1:11">
      <c r="A3" s="118" t="s">
        <v>39</v>
      </c>
      <c r="B3" s="118">
        <v>41</v>
      </c>
      <c r="C3" s="118">
        <v>2013</v>
      </c>
      <c r="D3" s="118" t="s">
        <v>40</v>
      </c>
      <c r="E3" s="118" t="s">
        <v>13</v>
      </c>
      <c r="F3" s="119" t="s">
        <v>41</v>
      </c>
      <c r="G3" s="118" t="s">
        <v>301</v>
      </c>
      <c r="H3" s="118">
        <v>921</v>
      </c>
      <c r="I3" s="118">
        <v>462</v>
      </c>
      <c r="J3" s="118">
        <v>459</v>
      </c>
      <c r="K3" s="118" t="s">
        <v>42</v>
      </c>
    </row>
    <row r="4" s="44" customFormat="1" spans="1:11">
      <c r="A4" s="120" t="s">
        <v>64</v>
      </c>
      <c r="B4" s="118">
        <v>85</v>
      </c>
      <c r="C4" s="118">
        <v>2020</v>
      </c>
      <c r="D4" s="118" t="s">
        <v>65</v>
      </c>
      <c r="E4" s="118" t="s">
        <v>13</v>
      </c>
      <c r="F4" s="119" t="s">
        <v>66</v>
      </c>
      <c r="G4" s="121" t="s">
        <v>67</v>
      </c>
      <c r="H4" s="118">
        <v>82</v>
      </c>
      <c r="I4" s="118">
        <v>42</v>
      </c>
      <c r="J4" s="118">
        <v>40</v>
      </c>
      <c r="K4" s="118" t="s">
        <v>68</v>
      </c>
    </row>
    <row r="5" s="44" customFormat="1" spans="1:11">
      <c r="A5" s="118" t="s">
        <v>94</v>
      </c>
      <c r="B5" s="118">
        <v>46</v>
      </c>
      <c r="C5" s="118">
        <v>2014</v>
      </c>
      <c r="D5" s="118" t="s">
        <v>36</v>
      </c>
      <c r="E5" s="118" t="s">
        <v>13</v>
      </c>
      <c r="F5" s="119" t="s">
        <v>95</v>
      </c>
      <c r="G5" s="118" t="s">
        <v>302</v>
      </c>
      <c r="H5" s="118">
        <v>67</v>
      </c>
      <c r="I5" s="118">
        <v>31</v>
      </c>
      <c r="J5" s="118">
        <v>29</v>
      </c>
      <c r="K5" s="118" t="s">
        <v>60</v>
      </c>
    </row>
    <row r="6" s="44" customFormat="1" spans="1:11">
      <c r="A6" s="118" t="s">
        <v>105</v>
      </c>
      <c r="B6" s="118">
        <v>43</v>
      </c>
      <c r="C6" s="118">
        <v>2013</v>
      </c>
      <c r="D6" s="118" t="s">
        <v>36</v>
      </c>
      <c r="E6" s="118" t="s">
        <v>13</v>
      </c>
      <c r="F6" s="119" t="s">
        <v>41</v>
      </c>
      <c r="G6" s="121" t="s">
        <v>106</v>
      </c>
      <c r="H6" s="118">
        <v>1155</v>
      </c>
      <c r="I6" s="118">
        <v>575</v>
      </c>
      <c r="J6" s="118">
        <v>580</v>
      </c>
      <c r="K6" s="118" t="s">
        <v>107</v>
      </c>
    </row>
    <row r="7" s="44" customFormat="1" spans="1:11">
      <c r="A7" s="120" t="s">
        <v>125</v>
      </c>
      <c r="B7" s="118">
        <v>79</v>
      </c>
      <c r="C7" s="118">
        <v>2019</v>
      </c>
      <c r="D7" s="118" t="s">
        <v>32</v>
      </c>
      <c r="E7" s="118" t="s">
        <v>13</v>
      </c>
      <c r="F7" s="119" t="s">
        <v>41</v>
      </c>
      <c r="G7" s="121" t="s">
        <v>126</v>
      </c>
      <c r="H7" s="118">
        <v>1232</v>
      </c>
      <c r="I7" s="118">
        <v>614</v>
      </c>
      <c r="J7" s="118">
        <v>618</v>
      </c>
      <c r="K7" s="118" t="s">
        <v>127</v>
      </c>
    </row>
    <row r="8" s="44" customFormat="1" spans="1:11">
      <c r="A8" s="118" t="s">
        <v>128</v>
      </c>
      <c r="B8" s="118">
        <v>4</v>
      </c>
      <c r="C8" s="118">
        <v>2002</v>
      </c>
      <c r="D8" s="121" t="s">
        <v>129</v>
      </c>
      <c r="E8" s="118" t="s">
        <v>13</v>
      </c>
      <c r="F8" s="119" t="s">
        <v>130</v>
      </c>
      <c r="G8" s="118" t="s">
        <v>303</v>
      </c>
      <c r="H8" s="118">
        <v>60</v>
      </c>
      <c r="I8" s="118">
        <v>29</v>
      </c>
      <c r="J8" s="118">
        <v>31</v>
      </c>
      <c r="K8" s="118" t="s">
        <v>131</v>
      </c>
    </row>
    <row r="9" s="44" customFormat="1" spans="1:11">
      <c r="A9" s="118" t="s">
        <v>133</v>
      </c>
      <c r="B9" s="118">
        <v>61</v>
      </c>
      <c r="C9" s="118">
        <v>2018</v>
      </c>
      <c r="D9" s="118" t="s">
        <v>40</v>
      </c>
      <c r="E9" s="118" t="s">
        <v>13</v>
      </c>
      <c r="F9" s="119" t="s">
        <v>134</v>
      </c>
      <c r="G9" s="118" t="s">
        <v>304</v>
      </c>
      <c r="H9" s="118">
        <v>81</v>
      </c>
      <c r="I9" s="118">
        <v>41</v>
      </c>
      <c r="J9" s="118">
        <v>40</v>
      </c>
      <c r="K9" s="118" t="s">
        <v>135</v>
      </c>
    </row>
    <row r="10" s="44" customFormat="1" spans="1:11">
      <c r="A10" s="118" t="s">
        <v>136</v>
      </c>
      <c r="B10" s="118">
        <v>18</v>
      </c>
      <c r="C10" s="118">
        <v>2006</v>
      </c>
      <c r="D10" s="118" t="s">
        <v>137</v>
      </c>
      <c r="E10" s="118" t="s">
        <v>13</v>
      </c>
      <c r="F10" s="119" t="s">
        <v>138</v>
      </c>
      <c r="G10" s="118" t="s">
        <v>305</v>
      </c>
      <c r="H10" s="118">
        <v>50</v>
      </c>
      <c r="I10" s="118">
        <v>25</v>
      </c>
      <c r="J10" s="118">
        <v>25</v>
      </c>
      <c r="K10" s="118" t="s">
        <v>139</v>
      </c>
    </row>
    <row r="11" s="44" customFormat="1" spans="1:11">
      <c r="A11" s="118" t="s">
        <v>140</v>
      </c>
      <c r="B11" s="118">
        <v>80</v>
      </c>
      <c r="C11" s="118">
        <v>2020</v>
      </c>
      <c r="D11" s="118" t="s">
        <v>40</v>
      </c>
      <c r="E11" s="118" t="s">
        <v>13</v>
      </c>
      <c r="F11" s="119" t="s">
        <v>141</v>
      </c>
      <c r="G11" s="118" t="s">
        <v>306</v>
      </c>
      <c r="H11" s="118">
        <v>116</v>
      </c>
      <c r="I11" s="118">
        <v>58</v>
      </c>
      <c r="J11" s="118">
        <v>58</v>
      </c>
      <c r="K11" s="118" t="s">
        <v>142</v>
      </c>
    </row>
    <row r="12" s="44" customFormat="1" spans="1:11">
      <c r="A12" s="122" t="s">
        <v>143</v>
      </c>
      <c r="B12" s="118">
        <v>31</v>
      </c>
      <c r="C12" s="122">
        <v>2011</v>
      </c>
      <c r="D12" s="122" t="s">
        <v>144</v>
      </c>
      <c r="E12" s="118" t="s">
        <v>13</v>
      </c>
      <c r="F12" s="123" t="s">
        <v>145</v>
      </c>
      <c r="G12" s="118" t="s">
        <v>307</v>
      </c>
      <c r="H12" s="122">
        <v>40</v>
      </c>
      <c r="I12" s="122">
        <v>20</v>
      </c>
      <c r="J12" s="122">
        <v>20</v>
      </c>
      <c r="K12" s="118" t="s">
        <v>146</v>
      </c>
    </row>
    <row r="13" s="44" customFormat="1" spans="1:11">
      <c r="A13" s="122" t="s">
        <v>147</v>
      </c>
      <c r="B13" s="118">
        <v>40</v>
      </c>
      <c r="C13" s="122">
        <v>2013</v>
      </c>
      <c r="D13" s="122" t="s">
        <v>144</v>
      </c>
      <c r="E13" s="118" t="s">
        <v>13</v>
      </c>
      <c r="F13" s="123" t="s">
        <v>145</v>
      </c>
      <c r="G13" s="118" t="s">
        <v>308</v>
      </c>
      <c r="H13" s="122">
        <v>179</v>
      </c>
      <c r="I13" s="122">
        <v>84</v>
      </c>
      <c r="J13" s="122">
        <v>66</v>
      </c>
      <c r="K13" s="118" t="s">
        <v>148</v>
      </c>
    </row>
    <row r="14" s="44" customFormat="1" spans="1:11">
      <c r="A14" s="122" t="s">
        <v>161</v>
      </c>
      <c r="B14" s="118">
        <v>45</v>
      </c>
      <c r="C14" s="122">
        <v>2014</v>
      </c>
      <c r="D14" s="122" t="s">
        <v>144</v>
      </c>
      <c r="E14" s="118" t="s">
        <v>13</v>
      </c>
      <c r="F14" s="123" t="s">
        <v>162</v>
      </c>
      <c r="G14" s="118" t="s">
        <v>309</v>
      </c>
      <c r="H14" s="122">
        <v>82</v>
      </c>
      <c r="I14" s="122">
        <v>41</v>
      </c>
      <c r="J14" s="122">
        <v>41</v>
      </c>
      <c r="K14" s="118" t="s">
        <v>101</v>
      </c>
    </row>
    <row r="15" s="44" customFormat="1" spans="1:11">
      <c r="A15" s="122" t="s">
        <v>163</v>
      </c>
      <c r="B15" s="118">
        <v>64</v>
      </c>
      <c r="C15" s="122">
        <v>2018</v>
      </c>
      <c r="D15" s="122" t="s">
        <v>144</v>
      </c>
      <c r="E15" s="118" t="s">
        <v>13</v>
      </c>
      <c r="F15" s="123" t="s">
        <v>138</v>
      </c>
      <c r="G15" s="118" t="s">
        <v>310</v>
      </c>
      <c r="H15" s="122">
        <v>108</v>
      </c>
      <c r="I15" s="122">
        <v>54</v>
      </c>
      <c r="J15" s="122">
        <v>54</v>
      </c>
      <c r="K15" s="118" t="s">
        <v>164</v>
      </c>
    </row>
    <row r="16" s="44" customFormat="1" spans="1:11">
      <c r="A16" s="118" t="s">
        <v>174</v>
      </c>
      <c r="B16" s="118">
        <v>94</v>
      </c>
      <c r="C16" s="118">
        <v>2022</v>
      </c>
      <c r="D16" s="118" t="s">
        <v>40</v>
      </c>
      <c r="E16" s="118" t="s">
        <v>13</v>
      </c>
      <c r="F16" s="119" t="s">
        <v>175</v>
      </c>
      <c r="G16" s="118" t="s">
        <v>311</v>
      </c>
      <c r="H16" s="118">
        <v>104</v>
      </c>
      <c r="I16" s="118">
        <v>52</v>
      </c>
      <c r="J16" s="118">
        <v>52</v>
      </c>
      <c r="K16" s="118" t="s">
        <v>176</v>
      </c>
    </row>
    <row r="17" s="44" customFormat="1" spans="1:11">
      <c r="A17" s="122" t="s">
        <v>180</v>
      </c>
      <c r="B17" s="118">
        <v>60</v>
      </c>
      <c r="C17" s="122">
        <v>2017</v>
      </c>
      <c r="D17" s="122" t="s">
        <v>144</v>
      </c>
      <c r="E17" s="118" t="s">
        <v>13</v>
      </c>
      <c r="F17" s="123" t="s">
        <v>145</v>
      </c>
      <c r="G17" s="118" t="s">
        <v>312</v>
      </c>
      <c r="H17" s="122">
        <v>100</v>
      </c>
      <c r="I17" s="122">
        <v>50</v>
      </c>
      <c r="J17" s="122">
        <v>50</v>
      </c>
      <c r="K17" s="118" t="s">
        <v>181</v>
      </c>
    </row>
    <row r="18" s="44" customFormat="1" spans="1:11">
      <c r="A18" s="118" t="s">
        <v>182</v>
      </c>
      <c r="B18" s="118">
        <v>86</v>
      </c>
      <c r="C18" s="118">
        <v>2021</v>
      </c>
      <c r="D18" s="118" t="s">
        <v>40</v>
      </c>
      <c r="E18" s="118" t="s">
        <v>13</v>
      </c>
      <c r="F18" s="119" t="s">
        <v>183</v>
      </c>
      <c r="G18" s="118" t="s">
        <v>313</v>
      </c>
      <c r="H18" s="118">
        <v>84</v>
      </c>
      <c r="I18" s="118">
        <v>42</v>
      </c>
      <c r="J18" s="118">
        <v>42</v>
      </c>
      <c r="K18" s="118" t="s">
        <v>184</v>
      </c>
    </row>
    <row r="19" s="44" customFormat="1" spans="1:11">
      <c r="A19" s="122" t="s">
        <v>185</v>
      </c>
      <c r="B19" s="118">
        <v>69</v>
      </c>
      <c r="C19" s="122">
        <v>2018</v>
      </c>
      <c r="D19" s="122" t="s">
        <v>144</v>
      </c>
      <c r="E19" s="118" t="s">
        <v>13</v>
      </c>
      <c r="F19" s="123" t="s">
        <v>186</v>
      </c>
      <c r="G19" s="118" t="s">
        <v>314</v>
      </c>
      <c r="H19" s="122">
        <v>80</v>
      </c>
      <c r="I19" s="122">
        <v>40</v>
      </c>
      <c r="J19" s="122">
        <v>40</v>
      </c>
      <c r="K19" s="118" t="s">
        <v>187</v>
      </c>
    </row>
    <row r="20" s="44" customFormat="1" spans="1:11">
      <c r="A20" s="118" t="s">
        <v>203</v>
      </c>
      <c r="B20" s="118">
        <v>87</v>
      </c>
      <c r="C20" s="118">
        <v>2021</v>
      </c>
      <c r="D20" s="118" t="s">
        <v>40</v>
      </c>
      <c r="E20" s="118" t="s">
        <v>13</v>
      </c>
      <c r="F20" s="119" t="s">
        <v>204</v>
      </c>
      <c r="G20" s="118" t="s">
        <v>315</v>
      </c>
      <c r="H20" s="118">
        <v>92</v>
      </c>
      <c r="I20" s="118">
        <v>46</v>
      </c>
      <c r="J20" s="118">
        <v>46</v>
      </c>
      <c r="K20" s="118" t="s">
        <v>205</v>
      </c>
    </row>
    <row r="21" s="44" customFormat="1" spans="1:11">
      <c r="A21" s="118" t="s">
        <v>206</v>
      </c>
      <c r="B21" s="118">
        <v>83</v>
      </c>
      <c r="C21" s="118">
        <v>2020</v>
      </c>
      <c r="D21" s="118" t="s">
        <v>40</v>
      </c>
      <c r="E21" s="118" t="s">
        <v>13</v>
      </c>
      <c r="F21" s="119" t="s">
        <v>207</v>
      </c>
      <c r="G21" s="118" t="s">
        <v>316</v>
      </c>
      <c r="H21" s="118">
        <v>80</v>
      </c>
      <c r="I21" s="118">
        <v>40</v>
      </c>
      <c r="J21" s="118">
        <v>40</v>
      </c>
      <c r="K21" s="118" t="s">
        <v>208</v>
      </c>
    </row>
    <row r="22" s="44" customFormat="1" spans="1:11">
      <c r="A22" s="122" t="s">
        <v>211</v>
      </c>
      <c r="B22" s="118">
        <v>28</v>
      </c>
      <c r="C22" s="122">
        <v>2011</v>
      </c>
      <c r="D22" s="122" t="s">
        <v>144</v>
      </c>
      <c r="E22" s="118" t="s">
        <v>13</v>
      </c>
      <c r="F22" s="123" t="s">
        <v>212</v>
      </c>
      <c r="G22" s="118" t="s">
        <v>317</v>
      </c>
      <c r="H22" s="122">
        <v>80</v>
      </c>
      <c r="I22" s="122"/>
      <c r="J22" s="122"/>
      <c r="K22" s="118" t="s">
        <v>164</v>
      </c>
    </row>
    <row r="23" s="44" customFormat="1" spans="1:11">
      <c r="A23" s="122" t="s">
        <v>216</v>
      </c>
      <c r="B23" s="118">
        <v>66</v>
      </c>
      <c r="C23" s="122">
        <v>2018</v>
      </c>
      <c r="D23" s="122" t="s">
        <v>144</v>
      </c>
      <c r="E23" s="118" t="s">
        <v>13</v>
      </c>
      <c r="F23" s="123" t="s">
        <v>217</v>
      </c>
      <c r="G23" s="118" t="s">
        <v>318</v>
      </c>
      <c r="H23" s="122">
        <v>78</v>
      </c>
      <c r="I23" s="122">
        <v>39</v>
      </c>
      <c r="J23" s="122">
        <v>39</v>
      </c>
      <c r="K23" s="118" t="s">
        <v>218</v>
      </c>
    </row>
    <row r="24" s="44" customFormat="1" spans="1:11">
      <c r="A24" s="122" t="s">
        <v>223</v>
      </c>
      <c r="B24" s="118">
        <v>57</v>
      </c>
      <c r="C24" s="122">
        <v>2016</v>
      </c>
      <c r="D24" s="122" t="s">
        <v>144</v>
      </c>
      <c r="E24" s="118" t="s">
        <v>13</v>
      </c>
      <c r="F24" s="123" t="s">
        <v>224</v>
      </c>
      <c r="G24" s="118" t="s">
        <v>319</v>
      </c>
      <c r="H24" s="122">
        <v>180</v>
      </c>
      <c r="I24" s="122">
        <v>90</v>
      </c>
      <c r="J24" s="122">
        <v>90</v>
      </c>
      <c r="K24" s="118" t="s">
        <v>225</v>
      </c>
    </row>
    <row r="25" s="44" customFormat="1" spans="1:11">
      <c r="A25" s="122" t="s">
        <v>233</v>
      </c>
      <c r="B25" s="118">
        <v>56</v>
      </c>
      <c r="C25" s="122">
        <v>2016</v>
      </c>
      <c r="D25" s="122" t="s">
        <v>144</v>
      </c>
      <c r="E25" s="118" t="s">
        <v>13</v>
      </c>
      <c r="F25" s="123" t="s">
        <v>138</v>
      </c>
      <c r="G25" s="118" t="s">
        <v>320</v>
      </c>
      <c r="H25" s="122">
        <v>82</v>
      </c>
      <c r="I25" s="122">
        <v>45</v>
      </c>
      <c r="J25" s="122">
        <v>37</v>
      </c>
      <c r="K25" s="118" t="s">
        <v>234</v>
      </c>
    </row>
    <row r="26" s="44" customFormat="1" spans="1:11">
      <c r="A26" s="118" t="s">
        <v>246</v>
      </c>
      <c r="B26" s="118">
        <v>88</v>
      </c>
      <c r="C26" s="118">
        <v>2021</v>
      </c>
      <c r="D26" s="118" t="s">
        <v>40</v>
      </c>
      <c r="E26" s="118" t="s">
        <v>13</v>
      </c>
      <c r="F26" s="119" t="s">
        <v>166</v>
      </c>
      <c r="G26" s="118" t="s">
        <v>316</v>
      </c>
      <c r="H26" s="118">
        <v>109</v>
      </c>
      <c r="I26" s="118">
        <v>55</v>
      </c>
      <c r="J26" s="118">
        <v>54</v>
      </c>
      <c r="K26" s="118" t="s">
        <v>208</v>
      </c>
    </row>
    <row r="27" s="44" customFormat="1" spans="1:11">
      <c r="A27" s="118" t="s">
        <v>250</v>
      </c>
      <c r="B27" s="118">
        <v>90</v>
      </c>
      <c r="C27" s="118">
        <v>2021</v>
      </c>
      <c r="D27" s="118" t="s">
        <v>40</v>
      </c>
      <c r="E27" s="118" t="s">
        <v>13</v>
      </c>
      <c r="F27" s="119" t="s">
        <v>251</v>
      </c>
      <c r="G27" s="118" t="s">
        <v>321</v>
      </c>
      <c r="H27" s="118">
        <v>90</v>
      </c>
      <c r="I27" s="118">
        <v>30</v>
      </c>
      <c r="J27" s="118">
        <v>30</v>
      </c>
      <c r="K27" s="118" t="s">
        <v>112</v>
      </c>
    </row>
    <row r="28" s="44" customFormat="1" spans="1:11">
      <c r="A28" s="122" t="s">
        <v>260</v>
      </c>
      <c r="B28" s="118">
        <v>71</v>
      </c>
      <c r="C28" s="122">
        <v>2018</v>
      </c>
      <c r="D28" s="122" t="s">
        <v>144</v>
      </c>
      <c r="E28" s="118" t="s">
        <v>13</v>
      </c>
      <c r="F28" s="123" t="s">
        <v>261</v>
      </c>
      <c r="G28" s="118" t="s">
        <v>322</v>
      </c>
      <c r="H28" s="122">
        <v>156</v>
      </c>
      <c r="I28" s="122">
        <v>78</v>
      </c>
      <c r="J28" s="122">
        <v>78</v>
      </c>
      <c r="K28" s="118" t="s">
        <v>262</v>
      </c>
    </row>
    <row r="29" s="44" customFormat="1" spans="1:11">
      <c r="A29" s="122" t="s">
        <v>268</v>
      </c>
      <c r="B29" s="118">
        <v>67</v>
      </c>
      <c r="C29" s="122">
        <v>2018</v>
      </c>
      <c r="D29" s="122" t="s">
        <v>144</v>
      </c>
      <c r="E29" s="118" t="s">
        <v>13</v>
      </c>
      <c r="F29" s="123" t="s">
        <v>134</v>
      </c>
      <c r="G29" s="118" t="s">
        <v>323</v>
      </c>
      <c r="H29" s="122">
        <v>80</v>
      </c>
      <c r="I29" s="122">
        <v>40</v>
      </c>
      <c r="J29" s="122">
        <v>40</v>
      </c>
      <c r="K29" s="118" t="s">
        <v>208</v>
      </c>
    </row>
    <row r="30" s="44" customFormat="1" spans="1:11">
      <c r="A30" s="122" t="s">
        <v>274</v>
      </c>
      <c r="B30" s="118">
        <v>70</v>
      </c>
      <c r="C30" s="122">
        <v>2018</v>
      </c>
      <c r="D30" s="122" t="s">
        <v>144</v>
      </c>
      <c r="E30" s="118" t="s">
        <v>13</v>
      </c>
      <c r="F30" s="123" t="s">
        <v>275</v>
      </c>
      <c r="G30" s="118" t="s">
        <v>324</v>
      </c>
      <c r="H30" s="122">
        <v>40</v>
      </c>
      <c r="I30" s="122">
        <v>20</v>
      </c>
      <c r="J30" s="122">
        <v>20</v>
      </c>
      <c r="K30" s="118" t="s">
        <v>276</v>
      </c>
    </row>
    <row r="31" s="44" customFormat="1"/>
    <row r="32" s="44" customFormat="1" spans="1:5">
      <c r="A32" s="124" t="s">
        <v>325</v>
      </c>
      <c r="B32" s="125" t="s">
        <v>288</v>
      </c>
      <c r="C32" s="125" t="s">
        <v>289</v>
      </c>
      <c r="D32" s="124" t="s">
        <v>290</v>
      </c>
      <c r="E32" s="124" t="s">
        <v>291</v>
      </c>
    </row>
    <row r="33" spans="1:5">
      <c r="A33" s="126" t="s">
        <v>326</v>
      </c>
      <c r="B33" s="127">
        <v>5</v>
      </c>
      <c r="C33" s="127">
        <v>7</v>
      </c>
      <c r="D33" s="128"/>
      <c r="E33" s="128"/>
    </row>
    <row r="34" spans="1:5">
      <c r="A34" s="74" t="s">
        <v>292</v>
      </c>
      <c r="B34" s="75">
        <v>3</v>
      </c>
      <c r="C34" s="75">
        <v>1</v>
      </c>
      <c r="D34" s="75" t="s">
        <v>293</v>
      </c>
      <c r="E34" s="75" t="s">
        <v>293</v>
      </c>
    </row>
    <row r="35" spans="1:5">
      <c r="A35" s="74" t="s">
        <v>327</v>
      </c>
      <c r="B35" s="75">
        <v>3</v>
      </c>
      <c r="C35" s="75">
        <v>0</v>
      </c>
      <c r="D35" s="75" t="s">
        <v>293</v>
      </c>
      <c r="E35" s="75" t="s">
        <v>293</v>
      </c>
    </row>
    <row r="36" spans="1:5">
      <c r="A36" s="129" t="s">
        <v>294</v>
      </c>
      <c r="B36" s="75">
        <v>3</v>
      </c>
      <c r="C36" s="75">
        <v>2</v>
      </c>
      <c r="D36" s="74"/>
      <c r="E36" s="75" t="s">
        <v>293</v>
      </c>
    </row>
    <row r="37" spans="1:5">
      <c r="A37" s="129" t="s">
        <v>328</v>
      </c>
      <c r="B37" s="75">
        <v>4</v>
      </c>
      <c r="C37" s="75">
        <v>3</v>
      </c>
      <c r="D37" s="74"/>
      <c r="E37" s="75" t="s">
        <v>293</v>
      </c>
    </row>
    <row r="38" spans="1:5">
      <c r="A38" s="74" t="s">
        <v>329</v>
      </c>
      <c r="B38" s="75">
        <v>0</v>
      </c>
      <c r="C38" s="75">
        <v>3</v>
      </c>
      <c r="D38" s="75" t="s">
        <v>293</v>
      </c>
      <c r="E38" s="75" t="s">
        <v>293</v>
      </c>
    </row>
    <row r="39" spans="1:5">
      <c r="A39" s="129" t="s">
        <v>295</v>
      </c>
      <c r="B39" s="75">
        <v>16</v>
      </c>
      <c r="C39" s="75">
        <v>4</v>
      </c>
      <c r="D39" s="74"/>
      <c r="E39" s="75" t="s">
        <v>293</v>
      </c>
    </row>
    <row r="40" spans="1:5">
      <c r="A40" s="74" t="s">
        <v>296</v>
      </c>
      <c r="B40" s="75">
        <v>2</v>
      </c>
      <c r="C40" s="75">
        <v>1</v>
      </c>
      <c r="D40" s="75" t="s">
        <v>293</v>
      </c>
      <c r="E40" s="75" t="s">
        <v>293</v>
      </c>
    </row>
    <row r="41" spans="1:5">
      <c r="A41" s="74" t="s">
        <v>330</v>
      </c>
      <c r="B41" s="75">
        <v>0</v>
      </c>
      <c r="C41" s="75">
        <v>2</v>
      </c>
      <c r="D41" s="75" t="s">
        <v>293</v>
      </c>
      <c r="E41" s="75" t="s">
        <v>293</v>
      </c>
    </row>
    <row r="42" spans="1:5">
      <c r="A42" s="129" t="s">
        <v>297</v>
      </c>
      <c r="B42" s="75">
        <v>14</v>
      </c>
      <c r="C42" s="75">
        <v>0</v>
      </c>
      <c r="D42" s="74"/>
      <c r="E42" s="75" t="s">
        <v>293</v>
      </c>
    </row>
    <row r="43" spans="1:5">
      <c r="A43" s="129" t="s">
        <v>298</v>
      </c>
      <c r="B43" s="75">
        <v>3</v>
      </c>
      <c r="C43" s="75">
        <v>3</v>
      </c>
      <c r="D43" s="75"/>
      <c r="E43" s="75" t="s">
        <v>293</v>
      </c>
    </row>
    <row r="44" spans="1:5">
      <c r="A44" s="126" t="s">
        <v>299</v>
      </c>
      <c r="B44" s="127">
        <v>8</v>
      </c>
      <c r="C44" s="127">
        <v>5</v>
      </c>
      <c r="D44" s="128"/>
      <c r="E44" s="128"/>
    </row>
    <row r="45" spans="1:5">
      <c r="A45" s="74" t="s">
        <v>331</v>
      </c>
      <c r="B45" s="75">
        <v>0</v>
      </c>
      <c r="C45" s="75">
        <v>1</v>
      </c>
      <c r="D45" s="75" t="s">
        <v>293</v>
      </c>
      <c r="E45" s="75" t="s">
        <v>293</v>
      </c>
    </row>
    <row r="46" spans="2:3">
      <c r="B46" s="1"/>
      <c r="C46" s="1"/>
    </row>
    <row r="47" spans="2:3">
      <c r="B47" s="1"/>
      <c r="C47" s="1"/>
    </row>
    <row r="49" spans="1:3">
      <c r="A49" s="130" t="s">
        <v>332</v>
      </c>
      <c r="B49" s="75" t="s">
        <v>333</v>
      </c>
      <c r="C49" s="75" t="s">
        <v>334</v>
      </c>
    </row>
    <row r="50" spans="1:3">
      <c r="A50" s="126" t="s">
        <v>326</v>
      </c>
      <c r="B50" s="75" t="s">
        <v>335</v>
      </c>
      <c r="C50" s="75" t="s">
        <v>293</v>
      </c>
    </row>
    <row r="51" spans="1:3">
      <c r="A51" s="74" t="s">
        <v>292</v>
      </c>
      <c r="B51" s="75" t="s">
        <v>335</v>
      </c>
      <c r="C51" s="75" t="s">
        <v>335</v>
      </c>
    </row>
    <row r="52" spans="1:3">
      <c r="A52" s="74" t="s">
        <v>327</v>
      </c>
      <c r="B52" s="75" t="s">
        <v>335</v>
      </c>
      <c r="C52" s="75" t="s">
        <v>293</v>
      </c>
    </row>
    <row r="53" spans="1:3">
      <c r="A53" s="129" t="s">
        <v>294</v>
      </c>
      <c r="B53" s="75" t="s">
        <v>335</v>
      </c>
      <c r="C53" s="75" t="s">
        <v>293</v>
      </c>
    </row>
    <row r="54" spans="1:3">
      <c r="A54" s="129" t="s">
        <v>328</v>
      </c>
      <c r="B54" s="75" t="s">
        <v>335</v>
      </c>
      <c r="C54" s="75" t="s">
        <v>293</v>
      </c>
    </row>
    <row r="55" spans="1:3">
      <c r="A55" s="74" t="s">
        <v>329</v>
      </c>
      <c r="B55" s="75" t="s">
        <v>335</v>
      </c>
      <c r="C55" s="75" t="s">
        <v>293</v>
      </c>
    </row>
    <row r="56" spans="1:3">
      <c r="A56" s="129" t="s">
        <v>295</v>
      </c>
      <c r="B56" s="75" t="s">
        <v>335</v>
      </c>
      <c r="C56" s="75" t="s">
        <v>335</v>
      </c>
    </row>
    <row r="57" spans="1:3">
      <c r="A57" s="74" t="s">
        <v>296</v>
      </c>
      <c r="B57" s="75" t="s">
        <v>335</v>
      </c>
      <c r="C57" s="75" t="s">
        <v>335</v>
      </c>
    </row>
    <row r="58" spans="1:3">
      <c r="A58" s="74" t="s">
        <v>330</v>
      </c>
      <c r="B58" s="75" t="s">
        <v>335</v>
      </c>
      <c r="C58" s="75" t="s">
        <v>293</v>
      </c>
    </row>
    <row r="59" spans="1:3">
      <c r="A59" s="129" t="s">
        <v>297</v>
      </c>
      <c r="B59" s="75" t="s">
        <v>335</v>
      </c>
      <c r="C59" s="75" t="s">
        <v>335</v>
      </c>
    </row>
    <row r="60" spans="1:3">
      <c r="A60" s="129" t="s">
        <v>298</v>
      </c>
      <c r="B60" s="75" t="s">
        <v>335</v>
      </c>
      <c r="C60" s="75" t="s">
        <v>335</v>
      </c>
    </row>
    <row r="61" spans="1:3">
      <c r="A61" s="126" t="s">
        <v>299</v>
      </c>
      <c r="B61" s="75" t="s">
        <v>335</v>
      </c>
      <c r="C61" s="75" t="s">
        <v>335</v>
      </c>
    </row>
    <row r="62" spans="1:3">
      <c r="A62" s="74" t="s">
        <v>331</v>
      </c>
      <c r="B62" s="75" t="s">
        <v>293</v>
      </c>
      <c r="C62" s="75" t="s">
        <v>293</v>
      </c>
    </row>
  </sheetData>
  <dataValidations count="1">
    <dataValidation type="list" allowBlank="1" showInputMessage="1" showErrorMessage="1" sqref="E1 E24">
      <formula1>"男,女,All"</formula1>
    </dataValidation>
  </dataValidation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40"/>
  <sheetViews>
    <sheetView zoomScale="85" zoomScaleNormal="85" workbookViewId="0">
      <selection activeCell="A22" sqref="$A22:$XFD22"/>
    </sheetView>
  </sheetViews>
  <sheetFormatPr defaultColWidth="8.72727272727273" defaultRowHeight="14"/>
  <cols>
    <col min="1" max="1" width="15.9090909090909" style="69" customWidth="1"/>
    <col min="2" max="2" width="12.4545454545455" style="1" customWidth="1"/>
    <col min="3" max="3" width="8.72727272727273" style="1"/>
    <col min="4" max="4" width="13.7272727272727" style="1" customWidth="1"/>
    <col min="5" max="5" width="17" style="1" customWidth="1"/>
    <col min="6" max="6" width="28.1818181818182" style="1" customWidth="1"/>
    <col min="7" max="7" width="23.1818181818182" style="1" customWidth="1"/>
    <col min="8" max="8" width="20.0909090909091" style="1" customWidth="1"/>
    <col min="9" max="9" width="23.3636363636364" style="1" customWidth="1"/>
    <col min="10" max="10" width="13.7272727272727" style="1" customWidth="1"/>
  </cols>
  <sheetData>
    <row r="1" ht="20" customHeight="1" spans="1:10">
      <c r="A1" s="99" t="s">
        <v>336</v>
      </c>
      <c r="B1" s="100" t="s">
        <v>337</v>
      </c>
      <c r="C1" s="100" t="s">
        <v>338</v>
      </c>
      <c r="D1" s="100" t="s">
        <v>339</v>
      </c>
      <c r="E1" s="100" t="s">
        <v>340</v>
      </c>
      <c r="F1" s="100" t="s">
        <v>341</v>
      </c>
      <c r="G1" s="100" t="s">
        <v>342</v>
      </c>
      <c r="H1" s="100" t="s">
        <v>343</v>
      </c>
      <c r="I1" s="100" t="s">
        <v>344</v>
      </c>
      <c r="J1" s="100" t="s">
        <v>345</v>
      </c>
    </row>
    <row r="2" spans="1:12">
      <c r="A2" s="101" t="s">
        <v>128</v>
      </c>
      <c r="B2" s="43">
        <v>3</v>
      </c>
      <c r="C2" s="102">
        <v>2002</v>
      </c>
      <c r="D2" s="43" t="s">
        <v>346</v>
      </c>
      <c r="E2" s="43" t="s">
        <v>347</v>
      </c>
      <c r="F2" s="43" t="s">
        <v>346</v>
      </c>
      <c r="G2" s="43" t="s">
        <v>348</v>
      </c>
      <c r="H2" s="43" t="s">
        <v>346</v>
      </c>
      <c r="I2" s="43" t="s">
        <v>347</v>
      </c>
      <c r="J2" s="43" t="s">
        <v>348</v>
      </c>
      <c r="K2" s="42" t="str">
        <f>VLOOKUP(A2,'纳入老年人-29'!$A$1:$K$30,1,0)</f>
        <v>Wong et al.</v>
      </c>
      <c r="L2" s="42" t="str">
        <f t="shared" ref="L2:L30" si="0">IF(K2=A2,"Old","")</f>
        <v>Old</v>
      </c>
    </row>
    <row r="3" spans="1:12">
      <c r="A3" s="101" t="s">
        <v>136</v>
      </c>
      <c r="B3" s="43">
        <v>11</v>
      </c>
      <c r="C3" s="102">
        <v>2006</v>
      </c>
      <c r="D3" s="43" t="s">
        <v>347</v>
      </c>
      <c r="E3" s="43" t="s">
        <v>347</v>
      </c>
      <c r="F3" s="43" t="s">
        <v>346</v>
      </c>
      <c r="G3" s="43" t="s">
        <v>348</v>
      </c>
      <c r="H3" s="43" t="s">
        <v>348</v>
      </c>
      <c r="I3" s="43" t="s">
        <v>347</v>
      </c>
      <c r="J3" s="43" t="s">
        <v>348</v>
      </c>
      <c r="K3" s="42" t="str">
        <f>VLOOKUP(A3,'纳入老年人-29'!$A$1:$K$30,1,0)</f>
        <v>Zohar et al.</v>
      </c>
      <c r="L3" s="42" t="str">
        <f t="shared" si="0"/>
        <v>Old</v>
      </c>
    </row>
    <row r="4" spans="1:12">
      <c r="A4" s="103" t="s">
        <v>143</v>
      </c>
      <c r="B4" s="43">
        <v>25</v>
      </c>
      <c r="C4" s="43">
        <v>2011</v>
      </c>
      <c r="D4" s="43" t="s">
        <v>347</v>
      </c>
      <c r="E4" s="43" t="s">
        <v>347</v>
      </c>
      <c r="F4" s="43" t="s">
        <v>347</v>
      </c>
      <c r="G4" s="43" t="s">
        <v>347</v>
      </c>
      <c r="H4" s="43" t="s">
        <v>348</v>
      </c>
      <c r="I4" s="43" t="s">
        <v>348</v>
      </c>
      <c r="J4" s="43" t="s">
        <v>348</v>
      </c>
      <c r="K4" s="42" t="str">
        <f>VLOOKUP(A4,'纳入老年人-29'!$A$1:$K$30,1,0)</f>
        <v>陈金篆</v>
      </c>
      <c r="L4" s="42" t="str">
        <f t="shared" si="0"/>
        <v>Old</v>
      </c>
    </row>
    <row r="5" spans="1:12">
      <c r="A5" s="103" t="s">
        <v>211</v>
      </c>
      <c r="B5" s="43">
        <v>22</v>
      </c>
      <c r="C5" s="43">
        <v>2011</v>
      </c>
      <c r="D5" s="43" t="s">
        <v>348</v>
      </c>
      <c r="E5" s="43" t="s">
        <v>347</v>
      </c>
      <c r="F5" s="43" t="s">
        <v>347</v>
      </c>
      <c r="G5" s="43" t="s">
        <v>347</v>
      </c>
      <c r="H5" s="43" t="s">
        <v>348</v>
      </c>
      <c r="I5" s="43" t="s">
        <v>348</v>
      </c>
      <c r="J5" s="43" t="s">
        <v>348</v>
      </c>
      <c r="K5" s="42" t="str">
        <f>VLOOKUP(A5,'纳入老年人-29'!$A$1:$K$30,1,0)</f>
        <v>刘稚媛</v>
      </c>
      <c r="L5" s="42" t="str">
        <f t="shared" si="0"/>
        <v>Old</v>
      </c>
    </row>
    <row r="6" spans="1:12">
      <c r="A6" s="104" t="s">
        <v>105</v>
      </c>
      <c r="B6" s="43">
        <v>92</v>
      </c>
      <c r="C6" s="43">
        <v>2013</v>
      </c>
      <c r="D6" s="43" t="s">
        <v>348</v>
      </c>
      <c r="E6" s="105" t="s">
        <v>348</v>
      </c>
      <c r="F6" s="43" t="s">
        <v>348</v>
      </c>
      <c r="G6" s="43" t="s">
        <v>348</v>
      </c>
      <c r="H6" s="43" t="s">
        <v>348</v>
      </c>
      <c r="I6" s="43" t="s">
        <v>348</v>
      </c>
      <c r="J6" s="43" t="s">
        <v>347</v>
      </c>
      <c r="K6" s="42" t="str">
        <f>VLOOKUP(A6,'纳入老年人-29'!$A$1:$K$30,1,0)</f>
        <v>Radtke</v>
      </c>
      <c r="L6" s="42" t="str">
        <f t="shared" si="0"/>
        <v>Old</v>
      </c>
    </row>
    <row r="7" spans="1:12">
      <c r="A7" s="101" t="s">
        <v>39</v>
      </c>
      <c r="B7" s="43">
        <v>30</v>
      </c>
      <c r="C7" s="102">
        <v>2013</v>
      </c>
      <c r="D7" s="43" t="s">
        <v>348</v>
      </c>
      <c r="E7" s="43" t="s">
        <v>348</v>
      </c>
      <c r="F7" s="43" t="s">
        <v>348</v>
      </c>
      <c r="G7" s="43" t="s">
        <v>348</v>
      </c>
      <c r="H7" s="43" t="s">
        <v>348</v>
      </c>
      <c r="I7" s="43" t="s">
        <v>348</v>
      </c>
      <c r="J7" s="43" t="s">
        <v>348</v>
      </c>
      <c r="K7" s="42" t="str">
        <f>VLOOKUP(A7,'纳入老年人-29'!$A$1:$K$30,1,0)</f>
        <v>Chan et al.</v>
      </c>
      <c r="L7" s="42" t="str">
        <f t="shared" si="0"/>
        <v>Old</v>
      </c>
    </row>
    <row r="8" spans="1:12">
      <c r="A8" s="106" t="s">
        <v>147</v>
      </c>
      <c r="B8" s="43">
        <v>35</v>
      </c>
      <c r="C8" s="43">
        <v>2013</v>
      </c>
      <c r="D8" s="43" t="s">
        <v>347</v>
      </c>
      <c r="E8" s="43" t="s">
        <v>347</v>
      </c>
      <c r="F8" s="43" t="s">
        <v>347</v>
      </c>
      <c r="G8" s="43" t="s">
        <v>347</v>
      </c>
      <c r="H8" s="43" t="s">
        <v>348</v>
      </c>
      <c r="I8" s="43" t="s">
        <v>348</v>
      </c>
      <c r="J8" s="43" t="s">
        <v>348</v>
      </c>
      <c r="K8" s="42" t="str">
        <f>VLOOKUP(A8,'纳入老年人-29'!$A$1:$K$30,1,0)</f>
        <v>陈琳</v>
      </c>
      <c r="L8" s="42" t="str">
        <f t="shared" si="0"/>
        <v>Old</v>
      </c>
    </row>
    <row r="9" spans="1:12">
      <c r="A9" s="101" t="s">
        <v>94</v>
      </c>
      <c r="B9" s="43">
        <v>36</v>
      </c>
      <c r="C9" s="102">
        <v>2014</v>
      </c>
      <c r="D9" s="43" t="s">
        <v>347</v>
      </c>
      <c r="E9" s="43" t="s">
        <v>347</v>
      </c>
      <c r="F9" s="43" t="s">
        <v>348</v>
      </c>
      <c r="G9" s="43" t="s">
        <v>348</v>
      </c>
      <c r="H9" s="43" t="s">
        <v>348</v>
      </c>
      <c r="I9" s="43" t="s">
        <v>348</v>
      </c>
      <c r="J9" s="43" t="s">
        <v>347</v>
      </c>
      <c r="K9" s="42" t="str">
        <f>VLOOKUP(A9,'纳入老年人-29'!$A$1:$K$30,1,0)</f>
        <v>Nitzschke et al.</v>
      </c>
      <c r="L9" s="42" t="str">
        <f t="shared" si="0"/>
        <v>Old</v>
      </c>
    </row>
    <row r="10" spans="1:12">
      <c r="A10" s="106" t="s">
        <v>161</v>
      </c>
      <c r="B10" s="43">
        <v>39</v>
      </c>
      <c r="C10" s="43">
        <v>2014</v>
      </c>
      <c r="D10" s="43" t="s">
        <v>347</v>
      </c>
      <c r="E10" s="43" t="s">
        <v>347</v>
      </c>
      <c r="F10" s="43" t="s">
        <v>347</v>
      </c>
      <c r="G10" s="43" t="s">
        <v>347</v>
      </c>
      <c r="H10" s="43" t="s">
        <v>348</v>
      </c>
      <c r="I10" s="43" t="s">
        <v>348</v>
      </c>
      <c r="J10" s="43" t="s">
        <v>348</v>
      </c>
      <c r="K10" s="42" t="str">
        <f>VLOOKUP(A10,'纳入老年人-29'!$A$1:$K$30,1,0)</f>
        <v>段静辉</v>
      </c>
      <c r="L10" s="42" t="str">
        <f t="shared" si="0"/>
        <v>Old</v>
      </c>
    </row>
    <row r="11" spans="1:12">
      <c r="A11" s="107" t="s">
        <v>223</v>
      </c>
      <c r="B11" s="43">
        <v>49</v>
      </c>
      <c r="C11" s="105">
        <v>2016</v>
      </c>
      <c r="D11" s="105" t="s">
        <v>348</v>
      </c>
      <c r="E11" s="43" t="s">
        <v>347</v>
      </c>
      <c r="F11" s="43" t="s">
        <v>347</v>
      </c>
      <c r="G11" s="43" t="s">
        <v>347</v>
      </c>
      <c r="H11" s="43" t="s">
        <v>348</v>
      </c>
      <c r="I11" s="43" t="s">
        <v>348</v>
      </c>
      <c r="J11" s="43" t="s">
        <v>348</v>
      </c>
      <c r="K11" s="42" t="str">
        <f>VLOOKUP(A11,'纳入老年人-29'!$A$1:$K$30,1,0)</f>
        <v>钱露露</v>
      </c>
      <c r="L11" s="42" t="str">
        <f t="shared" si="0"/>
        <v>Old</v>
      </c>
    </row>
    <row r="12" spans="1:12">
      <c r="A12" s="107" t="s">
        <v>233</v>
      </c>
      <c r="B12" s="43">
        <v>48</v>
      </c>
      <c r="C12" s="105">
        <v>2016</v>
      </c>
      <c r="D12" s="43" t="s">
        <v>347</v>
      </c>
      <c r="E12" s="43" t="s">
        <v>347</v>
      </c>
      <c r="F12" s="43" t="s">
        <v>347</v>
      </c>
      <c r="G12" s="43" t="s">
        <v>347</v>
      </c>
      <c r="H12" s="43" t="s">
        <v>348</v>
      </c>
      <c r="I12" s="43" t="s">
        <v>348</v>
      </c>
      <c r="J12" s="43" t="s">
        <v>348</v>
      </c>
      <c r="K12" s="42" t="str">
        <f>VLOOKUP(A12,'纳入老年人-29'!$A$1:$K$30,1,0)</f>
        <v>孙占磊</v>
      </c>
      <c r="L12" s="42" t="str">
        <f t="shared" si="0"/>
        <v>Old</v>
      </c>
    </row>
    <row r="13" spans="1:12">
      <c r="A13" s="106" t="s">
        <v>180</v>
      </c>
      <c r="B13" s="43">
        <v>51</v>
      </c>
      <c r="C13" s="43">
        <v>2017</v>
      </c>
      <c r="D13" s="43" t="s">
        <v>348</v>
      </c>
      <c r="E13" s="43" t="s">
        <v>347</v>
      </c>
      <c r="F13" s="43" t="s">
        <v>347</v>
      </c>
      <c r="G13" s="43" t="s">
        <v>347</v>
      </c>
      <c r="H13" s="43" t="s">
        <v>348</v>
      </c>
      <c r="I13" s="43" t="s">
        <v>348</v>
      </c>
      <c r="J13" s="43" t="s">
        <v>348</v>
      </c>
      <c r="K13" s="42" t="str">
        <f>VLOOKUP(A13,'纳入老年人-29'!$A$1:$K$30,1,0)</f>
        <v>郝利娜</v>
      </c>
      <c r="L13" s="42" t="str">
        <f t="shared" si="0"/>
        <v>Old</v>
      </c>
    </row>
    <row r="14" spans="1:12">
      <c r="A14" s="101" t="s">
        <v>133</v>
      </c>
      <c r="B14" s="43">
        <v>52</v>
      </c>
      <c r="C14" s="102">
        <v>2018</v>
      </c>
      <c r="D14" s="43" t="s">
        <v>348</v>
      </c>
      <c r="E14" s="43" t="s">
        <v>348</v>
      </c>
      <c r="F14" s="43" t="s">
        <v>348</v>
      </c>
      <c r="G14" s="43" t="s">
        <v>348</v>
      </c>
      <c r="H14" s="43" t="s">
        <v>348</v>
      </c>
      <c r="I14" s="43" t="s">
        <v>348</v>
      </c>
      <c r="J14" s="43" t="s">
        <v>348</v>
      </c>
      <c r="K14" s="42" t="str">
        <f>VLOOKUP(A14,'纳入老年人-29'!$A$1:$K$30,1,0)</f>
        <v>Zhou et al.</v>
      </c>
      <c r="L14" s="42" t="str">
        <f t="shared" si="0"/>
        <v>Old</v>
      </c>
    </row>
    <row r="15" spans="1:12">
      <c r="A15" s="106" t="s">
        <v>163</v>
      </c>
      <c r="B15" s="43">
        <v>55</v>
      </c>
      <c r="C15" s="43">
        <v>2018</v>
      </c>
      <c r="D15" s="43" t="s">
        <v>348</v>
      </c>
      <c r="E15" s="43" t="s">
        <v>347</v>
      </c>
      <c r="F15" s="43" t="s">
        <v>347</v>
      </c>
      <c r="G15" s="43" t="s">
        <v>347</v>
      </c>
      <c r="H15" s="43" t="s">
        <v>348</v>
      </c>
      <c r="I15" s="43" t="s">
        <v>348</v>
      </c>
      <c r="J15" s="43" t="s">
        <v>348</v>
      </c>
      <c r="K15" s="42" t="str">
        <f>VLOOKUP(A15,'纳入老年人-29'!$A$1:$K$30,1,0)</f>
        <v>范龙</v>
      </c>
      <c r="L15" s="42" t="str">
        <f t="shared" si="0"/>
        <v>Old</v>
      </c>
    </row>
    <row r="16" spans="1:12">
      <c r="A16" s="106" t="s">
        <v>185</v>
      </c>
      <c r="B16" s="43">
        <v>60</v>
      </c>
      <c r="C16" s="43">
        <v>2018</v>
      </c>
      <c r="D16" s="43" t="s">
        <v>348</v>
      </c>
      <c r="E16" s="43" t="s">
        <v>347</v>
      </c>
      <c r="F16" s="43" t="s">
        <v>347</v>
      </c>
      <c r="G16" s="43" t="s">
        <v>347</v>
      </c>
      <c r="H16" s="43" t="s">
        <v>348</v>
      </c>
      <c r="I16" s="43" t="s">
        <v>348</v>
      </c>
      <c r="J16" s="43" t="s">
        <v>348</v>
      </c>
      <c r="K16" s="42" t="str">
        <f>VLOOKUP(A16,'纳入老年人-29'!$A$1:$K$30,1,0)</f>
        <v>姜景卫</v>
      </c>
      <c r="L16" s="42" t="str">
        <f t="shared" si="0"/>
        <v>Old</v>
      </c>
    </row>
    <row r="17" spans="1:12">
      <c r="A17" s="106" t="s">
        <v>216</v>
      </c>
      <c r="B17" s="43">
        <v>57</v>
      </c>
      <c r="C17" s="43">
        <v>2018</v>
      </c>
      <c r="D17" s="43" t="s">
        <v>346</v>
      </c>
      <c r="E17" s="43" t="s">
        <v>347</v>
      </c>
      <c r="F17" s="43" t="s">
        <v>347</v>
      </c>
      <c r="G17" s="43" t="s">
        <v>347</v>
      </c>
      <c r="H17" s="43" t="s">
        <v>348</v>
      </c>
      <c r="I17" s="43" t="s">
        <v>348</v>
      </c>
      <c r="J17" s="43" t="s">
        <v>348</v>
      </c>
      <c r="K17" s="42" t="str">
        <f>VLOOKUP(A17,'纳入老年人-29'!$A$1:$K$30,1,0)</f>
        <v>庞博</v>
      </c>
      <c r="L17" s="42" t="str">
        <f t="shared" si="0"/>
        <v>Old</v>
      </c>
    </row>
    <row r="18" spans="1:12">
      <c r="A18" s="106" t="s">
        <v>260</v>
      </c>
      <c r="B18" s="43">
        <v>62</v>
      </c>
      <c r="C18" s="43">
        <v>2018</v>
      </c>
      <c r="D18" s="43" t="s">
        <v>348</v>
      </c>
      <c r="E18" s="43" t="s">
        <v>347</v>
      </c>
      <c r="F18" s="43" t="s">
        <v>347</v>
      </c>
      <c r="G18" s="43" t="s">
        <v>347</v>
      </c>
      <c r="H18" s="43" t="s">
        <v>348</v>
      </c>
      <c r="I18" s="43" t="s">
        <v>348</v>
      </c>
      <c r="J18" s="43" t="s">
        <v>348</v>
      </c>
      <c r="K18" s="42" t="str">
        <f>VLOOKUP(A18,'纳入老年人-29'!$A$1:$K$30,1,0)</f>
        <v>叶阮昊</v>
      </c>
      <c r="L18" s="42" t="str">
        <f t="shared" si="0"/>
        <v>Old</v>
      </c>
    </row>
    <row r="19" spans="1:12">
      <c r="A19" s="106" t="s">
        <v>268</v>
      </c>
      <c r="B19" s="43">
        <v>58</v>
      </c>
      <c r="C19" s="43">
        <v>2018</v>
      </c>
      <c r="D19" s="43" t="s">
        <v>347</v>
      </c>
      <c r="E19" s="43" t="s">
        <v>347</v>
      </c>
      <c r="F19" s="43" t="s">
        <v>347</v>
      </c>
      <c r="G19" s="43" t="s">
        <v>347</v>
      </c>
      <c r="H19" s="43" t="s">
        <v>348</v>
      </c>
      <c r="I19" s="43" t="s">
        <v>348</v>
      </c>
      <c r="J19" s="43" t="s">
        <v>348</v>
      </c>
      <c r="K19" s="42" t="str">
        <f>VLOOKUP(A19,'纳入老年人-29'!$A$1:$K$30,1,0)</f>
        <v>张琦</v>
      </c>
      <c r="L19" s="42" t="str">
        <f t="shared" si="0"/>
        <v>Old</v>
      </c>
    </row>
    <row r="20" spans="1:12">
      <c r="A20" s="106" t="s">
        <v>274</v>
      </c>
      <c r="B20" s="43">
        <v>61</v>
      </c>
      <c r="C20" s="43">
        <v>2018</v>
      </c>
      <c r="D20" s="43" t="s">
        <v>347</v>
      </c>
      <c r="E20" s="43" t="s">
        <v>347</v>
      </c>
      <c r="F20" s="43" t="s">
        <v>347</v>
      </c>
      <c r="G20" s="43" t="s">
        <v>347</v>
      </c>
      <c r="H20" s="43" t="s">
        <v>348</v>
      </c>
      <c r="I20" s="43" t="s">
        <v>348</v>
      </c>
      <c r="J20" s="43" t="s">
        <v>348</v>
      </c>
      <c r="K20" s="42" t="str">
        <f>VLOOKUP(A20,'纳入老年人-29'!$A$1:$K$30,1,0)</f>
        <v>郑晓宁</v>
      </c>
      <c r="L20" s="42" t="str">
        <f t="shared" si="0"/>
        <v>Old</v>
      </c>
    </row>
    <row r="21" spans="1:12">
      <c r="A21" s="104" t="s">
        <v>125</v>
      </c>
      <c r="B21" s="43">
        <v>94</v>
      </c>
      <c r="C21" s="43">
        <v>2019</v>
      </c>
      <c r="D21" s="43" t="s">
        <v>348</v>
      </c>
      <c r="E21" s="43" t="s">
        <v>348</v>
      </c>
      <c r="F21" s="43" t="s">
        <v>348</v>
      </c>
      <c r="G21" s="43" t="s">
        <v>348</v>
      </c>
      <c r="H21" s="43" t="s">
        <v>348</v>
      </c>
      <c r="I21" s="43" t="s">
        <v>348</v>
      </c>
      <c r="J21" s="43" t="s">
        <v>347</v>
      </c>
      <c r="K21" s="42" t="str">
        <f>VLOOKUP(A21,'纳入老年人-29'!$A$1:$K$30,1,0)</f>
        <v>Wildes</v>
      </c>
      <c r="L21" s="42" t="str">
        <f t="shared" si="0"/>
        <v>Old</v>
      </c>
    </row>
    <row r="22" s="1" customFormat="1" spans="1:12">
      <c r="A22" s="104" t="s">
        <v>64</v>
      </c>
      <c r="B22" s="43">
        <v>93</v>
      </c>
      <c r="C22" s="43">
        <v>2020</v>
      </c>
      <c r="D22" s="43" t="s">
        <v>348</v>
      </c>
      <c r="E22" s="43" t="s">
        <v>348</v>
      </c>
      <c r="F22" s="43" t="s">
        <v>348</v>
      </c>
      <c r="G22" s="43" t="s">
        <v>348</v>
      </c>
      <c r="H22" s="43" t="s">
        <v>348</v>
      </c>
      <c r="I22" s="43" t="s">
        <v>348</v>
      </c>
      <c r="J22" s="43" t="s">
        <v>347</v>
      </c>
      <c r="K22" s="42" t="str">
        <f>VLOOKUP(A22,'纳入老年人-29'!$A$1:$K$30,1,0)</f>
        <v>Kunst</v>
      </c>
      <c r="L22" s="42" t="str">
        <f t="shared" si="0"/>
        <v>Old</v>
      </c>
    </row>
    <row r="23" s="1" customFormat="1" spans="1:12">
      <c r="A23" s="103" t="s">
        <v>349</v>
      </c>
      <c r="B23" s="43">
        <v>69</v>
      </c>
      <c r="C23" s="43">
        <v>2020</v>
      </c>
      <c r="D23" s="105" t="s">
        <v>348</v>
      </c>
      <c r="E23" s="105" t="s">
        <v>347</v>
      </c>
      <c r="F23" s="105" t="s">
        <v>347</v>
      </c>
      <c r="G23" s="105" t="s">
        <v>347</v>
      </c>
      <c r="H23" s="105" t="s">
        <v>348</v>
      </c>
      <c r="I23" s="105" t="s">
        <v>348</v>
      </c>
      <c r="J23" s="43" t="s">
        <v>348</v>
      </c>
      <c r="K23" s="42" t="str">
        <f>VLOOKUP(A23,'纳入老年人-29'!$A$1:$K$30,1,0)</f>
        <v>陈陈燕等</v>
      </c>
      <c r="L23" s="42" t="str">
        <f t="shared" si="0"/>
        <v>Old</v>
      </c>
    </row>
    <row r="24" s="1" customFormat="1" spans="1:12">
      <c r="A24" s="108" t="s">
        <v>350</v>
      </c>
      <c r="B24" s="43">
        <v>72</v>
      </c>
      <c r="C24" s="43">
        <v>2020</v>
      </c>
      <c r="D24" s="105" t="s">
        <v>347</v>
      </c>
      <c r="E24" s="105" t="s">
        <v>347</v>
      </c>
      <c r="F24" s="105" t="s">
        <v>347</v>
      </c>
      <c r="G24" s="105" t="s">
        <v>347</v>
      </c>
      <c r="H24" s="105" t="s">
        <v>348</v>
      </c>
      <c r="I24" s="105" t="s">
        <v>348</v>
      </c>
      <c r="J24" s="43" t="s">
        <v>348</v>
      </c>
      <c r="K24" s="42" t="str">
        <f>VLOOKUP(A24,'纳入老年人-29'!$A$1:$K$30,1,0)</f>
        <v>李小莉</v>
      </c>
      <c r="L24" s="42" t="str">
        <f t="shared" si="0"/>
        <v>Old</v>
      </c>
    </row>
    <row r="25" s="1" customFormat="1" spans="1:12">
      <c r="A25" s="101" t="s">
        <v>31</v>
      </c>
      <c r="B25" s="43">
        <v>73</v>
      </c>
      <c r="C25" s="102">
        <v>2021</v>
      </c>
      <c r="D25" s="43" t="s">
        <v>348</v>
      </c>
      <c r="E25" s="43" t="s">
        <v>348</v>
      </c>
      <c r="F25" s="43" t="s">
        <v>348</v>
      </c>
      <c r="G25" s="43" t="s">
        <v>348</v>
      </c>
      <c r="H25" s="43" t="s">
        <v>348</v>
      </c>
      <c r="I25" s="43" t="s">
        <v>348</v>
      </c>
      <c r="J25" s="43" t="s">
        <v>348</v>
      </c>
      <c r="K25" s="42" t="str">
        <f>VLOOKUP(A25,'纳入老年人-29'!$A$1:$K$30,1,0)</f>
        <v>Brown et al.</v>
      </c>
      <c r="L25" s="42" t="str">
        <f t="shared" si="0"/>
        <v>Old</v>
      </c>
    </row>
    <row r="26" s="1" customFormat="1" spans="1:12">
      <c r="A26" s="108" t="s">
        <v>351</v>
      </c>
      <c r="B26" s="43">
        <v>74</v>
      </c>
      <c r="C26" s="43">
        <v>2021</v>
      </c>
      <c r="D26" s="105" t="s">
        <v>348</v>
      </c>
      <c r="E26" s="105" t="s">
        <v>347</v>
      </c>
      <c r="F26" s="105" t="s">
        <v>347</v>
      </c>
      <c r="G26" s="105" t="s">
        <v>347</v>
      </c>
      <c r="H26" s="105" t="s">
        <v>348</v>
      </c>
      <c r="I26" s="105" t="s">
        <v>348</v>
      </c>
      <c r="J26" s="43" t="s">
        <v>348</v>
      </c>
      <c r="K26" s="42" t="str">
        <f>VLOOKUP(A26,'纳入老年人-29'!$A$1:$K$30,1,0)</f>
        <v>黄梁淘等</v>
      </c>
      <c r="L26" s="42" t="str">
        <f t="shared" si="0"/>
        <v>Old</v>
      </c>
    </row>
    <row r="27" s="1" customFormat="1" spans="1:12">
      <c r="A27" s="108" t="s">
        <v>352</v>
      </c>
      <c r="B27" s="43">
        <v>75</v>
      </c>
      <c r="C27" s="43">
        <v>2021</v>
      </c>
      <c r="D27" s="105" t="s">
        <v>348</v>
      </c>
      <c r="E27" s="105" t="s">
        <v>347</v>
      </c>
      <c r="F27" s="105" t="s">
        <v>347</v>
      </c>
      <c r="G27" s="105" t="s">
        <v>347</v>
      </c>
      <c r="H27" s="105" t="s">
        <v>348</v>
      </c>
      <c r="I27" s="105" t="s">
        <v>348</v>
      </c>
      <c r="J27" s="43" t="s">
        <v>348</v>
      </c>
      <c r="K27" s="42" t="str">
        <f>VLOOKUP(A27,'纳入老年人-29'!$A$1:$K$30,1,0)</f>
        <v>李其金等</v>
      </c>
      <c r="L27" s="42" t="str">
        <f t="shared" si="0"/>
        <v>Old</v>
      </c>
    </row>
    <row r="28" s="1" customFormat="1" spans="1:12">
      <c r="A28" s="108" t="s">
        <v>353</v>
      </c>
      <c r="B28" s="43">
        <v>76</v>
      </c>
      <c r="C28" s="43">
        <v>2021</v>
      </c>
      <c r="D28" s="105" t="s">
        <v>347</v>
      </c>
      <c r="E28" s="105" t="s">
        <v>347</v>
      </c>
      <c r="F28" s="105" t="s">
        <v>347</v>
      </c>
      <c r="G28" s="105" t="s">
        <v>347</v>
      </c>
      <c r="H28" s="105" t="s">
        <v>348</v>
      </c>
      <c r="I28" s="105" t="s">
        <v>348</v>
      </c>
      <c r="J28" s="43" t="s">
        <v>348</v>
      </c>
      <c r="K28" s="42" t="str">
        <f>VLOOKUP(A28,'纳入老年人-29'!$A$1:$K$30,1,0)</f>
        <v>吴正文等</v>
      </c>
      <c r="L28" s="42" t="str">
        <f t="shared" si="0"/>
        <v>Old</v>
      </c>
    </row>
    <row r="29" s="1" customFormat="1" spans="1:12">
      <c r="A29" s="108" t="s">
        <v>354</v>
      </c>
      <c r="B29" s="43">
        <v>79</v>
      </c>
      <c r="C29" s="43">
        <v>2021</v>
      </c>
      <c r="D29" s="105" t="s">
        <v>347</v>
      </c>
      <c r="E29" s="105" t="s">
        <v>347</v>
      </c>
      <c r="F29" s="105" t="s">
        <v>347</v>
      </c>
      <c r="G29" s="105" t="s">
        <v>347</v>
      </c>
      <c r="H29" s="105" t="s">
        <v>348</v>
      </c>
      <c r="I29" s="105" t="s">
        <v>348</v>
      </c>
      <c r="J29" s="43" t="s">
        <v>348</v>
      </c>
      <c r="K29" s="42" t="str">
        <f>VLOOKUP(A29,'纳入老年人-29'!$A$1:$K$30,1,0)</f>
        <v>肖尚龙等</v>
      </c>
      <c r="L29" s="42" t="str">
        <f t="shared" si="0"/>
        <v>Old</v>
      </c>
    </row>
    <row r="30" s="1" customFormat="1" spans="1:12">
      <c r="A30" s="108" t="s">
        <v>355</v>
      </c>
      <c r="B30" s="43">
        <v>82</v>
      </c>
      <c r="C30" s="43">
        <v>2022</v>
      </c>
      <c r="D30" s="105" t="s">
        <v>347</v>
      </c>
      <c r="E30" s="105" t="s">
        <v>347</v>
      </c>
      <c r="F30" s="105" t="s">
        <v>347</v>
      </c>
      <c r="G30" s="105" t="s">
        <v>347</v>
      </c>
      <c r="H30" s="105" t="s">
        <v>348</v>
      </c>
      <c r="I30" s="105" t="s">
        <v>348</v>
      </c>
      <c r="J30" s="43" t="s">
        <v>348</v>
      </c>
      <c r="K30" s="42" t="str">
        <f>VLOOKUP(A30,'纳入老年人-29'!$A$1:$K$30,1,0)</f>
        <v>耿莹等</v>
      </c>
      <c r="L30" s="42" t="str">
        <f t="shared" si="0"/>
        <v>Old</v>
      </c>
    </row>
    <row r="31" s="1" customFormat="1" spans="1:12">
      <c r="A31" s="109" t="s">
        <v>80</v>
      </c>
      <c r="B31" s="41">
        <v>8</v>
      </c>
      <c r="C31" s="110">
        <v>2005</v>
      </c>
      <c r="D31" s="41" t="s">
        <v>347</v>
      </c>
      <c r="E31" s="41" t="s">
        <v>347</v>
      </c>
      <c r="F31" s="41" t="s">
        <v>348</v>
      </c>
      <c r="G31" s="41" t="s">
        <v>348</v>
      </c>
      <c r="H31" s="41" t="s">
        <v>348</v>
      </c>
      <c r="I31" s="41" t="s">
        <v>348</v>
      </c>
      <c r="J31" s="41" t="s">
        <v>348</v>
      </c>
      <c r="K31" s="40" t="s">
        <v>80</v>
      </c>
      <c r="L31" s="40" t="s">
        <v>356</v>
      </c>
    </row>
    <row r="32" spans="1:12">
      <c r="A32" s="109" t="s">
        <v>69</v>
      </c>
      <c r="B32" s="41">
        <v>19</v>
      </c>
      <c r="C32" s="110">
        <v>2011</v>
      </c>
      <c r="D32" s="41" t="s">
        <v>348</v>
      </c>
      <c r="E32" s="41" t="s">
        <v>347</v>
      </c>
      <c r="F32" s="41" t="s">
        <v>348</v>
      </c>
      <c r="G32" s="41" t="s">
        <v>348</v>
      </c>
      <c r="H32" s="41" t="s">
        <v>348</v>
      </c>
      <c r="I32" s="41" t="s">
        <v>348</v>
      </c>
      <c r="J32" s="41" t="s">
        <v>348</v>
      </c>
      <c r="K32" s="40" t="s">
        <v>69</v>
      </c>
      <c r="L32" s="40" t="s">
        <v>356</v>
      </c>
    </row>
    <row r="33" spans="1:12">
      <c r="A33" s="111" t="s">
        <v>229</v>
      </c>
      <c r="B33" s="41">
        <v>26</v>
      </c>
      <c r="C33" s="41">
        <v>2011</v>
      </c>
      <c r="D33" s="41" t="s">
        <v>347</v>
      </c>
      <c r="E33" s="41" t="s">
        <v>347</v>
      </c>
      <c r="F33" s="41" t="s">
        <v>347</v>
      </c>
      <c r="G33" s="41" t="s">
        <v>347</v>
      </c>
      <c r="H33" s="41" t="s">
        <v>348</v>
      </c>
      <c r="I33" s="41" t="s">
        <v>348</v>
      </c>
      <c r="J33" s="41" t="s">
        <v>348</v>
      </c>
      <c r="K33" s="40" t="s">
        <v>357</v>
      </c>
      <c r="L33" s="40" t="s">
        <v>356</v>
      </c>
    </row>
    <row r="34" spans="1:12">
      <c r="A34" s="111" t="s">
        <v>240</v>
      </c>
      <c r="B34" s="41">
        <v>24</v>
      </c>
      <c r="C34" s="41">
        <v>2011</v>
      </c>
      <c r="D34" s="41" t="s">
        <v>347</v>
      </c>
      <c r="E34" s="41" t="s">
        <v>347</v>
      </c>
      <c r="F34" s="41" t="s">
        <v>347</v>
      </c>
      <c r="G34" s="41" t="s">
        <v>347</v>
      </c>
      <c r="H34" s="41" t="s">
        <v>348</v>
      </c>
      <c r="I34" s="41" t="s">
        <v>348</v>
      </c>
      <c r="J34" s="41" t="s">
        <v>348</v>
      </c>
      <c r="K34" s="40" t="s">
        <v>358</v>
      </c>
      <c r="L34" s="40" t="s">
        <v>356</v>
      </c>
    </row>
    <row r="35" spans="1:12">
      <c r="A35" s="109" t="s">
        <v>113</v>
      </c>
      <c r="B35" s="41">
        <v>41</v>
      </c>
      <c r="C35" s="110">
        <v>2015</v>
      </c>
      <c r="D35" s="41" t="s">
        <v>348</v>
      </c>
      <c r="E35" s="41" t="s">
        <v>347</v>
      </c>
      <c r="F35" s="41" t="s">
        <v>348</v>
      </c>
      <c r="G35" s="41" t="s">
        <v>348</v>
      </c>
      <c r="H35" s="41" t="s">
        <v>348</v>
      </c>
      <c r="I35" s="41" t="s">
        <v>348</v>
      </c>
      <c r="J35" s="41" t="s">
        <v>348</v>
      </c>
      <c r="K35" s="40" t="s">
        <v>113</v>
      </c>
      <c r="L35" s="40" t="s">
        <v>356</v>
      </c>
    </row>
    <row r="36" spans="1:12">
      <c r="A36" s="112" t="s">
        <v>158</v>
      </c>
      <c r="B36" s="41">
        <v>45</v>
      </c>
      <c r="C36" s="41">
        <v>2015</v>
      </c>
      <c r="D36" s="41" t="s">
        <v>348</v>
      </c>
      <c r="E36" s="41" t="s">
        <v>347</v>
      </c>
      <c r="F36" s="41" t="s">
        <v>347</v>
      </c>
      <c r="G36" s="41" t="s">
        <v>348</v>
      </c>
      <c r="H36" s="41" t="s">
        <v>348</v>
      </c>
      <c r="I36" s="41" t="s">
        <v>348</v>
      </c>
      <c r="J36" s="41" t="s">
        <v>348</v>
      </c>
      <c r="K36" s="40" t="s">
        <v>359</v>
      </c>
      <c r="L36" s="40" t="s">
        <v>356</v>
      </c>
    </row>
    <row r="37" spans="1:12">
      <c r="A37" s="112" t="s">
        <v>194</v>
      </c>
      <c r="B37" s="41">
        <v>43</v>
      </c>
      <c r="C37" s="41">
        <v>2015</v>
      </c>
      <c r="D37" s="41" t="s">
        <v>347</v>
      </c>
      <c r="E37" s="41" t="s">
        <v>347</v>
      </c>
      <c r="F37" s="41" t="s">
        <v>347</v>
      </c>
      <c r="G37" s="41" t="s">
        <v>347</v>
      </c>
      <c r="H37" s="41" t="s">
        <v>348</v>
      </c>
      <c r="I37" s="41" t="s">
        <v>348</v>
      </c>
      <c r="J37" s="41" t="s">
        <v>348</v>
      </c>
      <c r="K37" s="40" t="s">
        <v>360</v>
      </c>
      <c r="L37" s="40" t="s">
        <v>356</v>
      </c>
    </row>
    <row r="38" spans="1:12">
      <c r="A38" s="112" t="s">
        <v>222</v>
      </c>
      <c r="B38" s="41">
        <v>47</v>
      </c>
      <c r="C38" s="41">
        <v>2015</v>
      </c>
      <c r="D38" s="41" t="s">
        <v>347</v>
      </c>
      <c r="E38" s="41" t="s">
        <v>347</v>
      </c>
      <c r="F38" s="41" t="s">
        <v>348</v>
      </c>
      <c r="G38" s="41" t="s">
        <v>347</v>
      </c>
      <c r="H38" s="41" t="s">
        <v>348</v>
      </c>
      <c r="I38" s="41" t="s">
        <v>348</v>
      </c>
      <c r="J38" s="41" t="s">
        <v>348</v>
      </c>
      <c r="K38" s="40" t="s">
        <v>361</v>
      </c>
      <c r="L38" s="40" t="s">
        <v>356</v>
      </c>
    </row>
    <row r="39" spans="1:12">
      <c r="A39" s="113" t="s">
        <v>362</v>
      </c>
      <c r="B39" s="41">
        <v>68</v>
      </c>
      <c r="C39" s="41">
        <v>2019</v>
      </c>
      <c r="D39" s="114" t="s">
        <v>348</v>
      </c>
      <c r="E39" s="114" t="s">
        <v>347</v>
      </c>
      <c r="F39" s="114" t="s">
        <v>347</v>
      </c>
      <c r="G39" s="114" t="s">
        <v>347</v>
      </c>
      <c r="H39" s="114" t="s">
        <v>348</v>
      </c>
      <c r="I39" s="114" t="s">
        <v>348</v>
      </c>
      <c r="J39" s="41" t="s">
        <v>348</v>
      </c>
      <c r="K39" s="40" t="s">
        <v>362</v>
      </c>
      <c r="L39" s="40" t="s">
        <v>356</v>
      </c>
    </row>
    <row r="40" spans="1:12">
      <c r="A40" s="109" t="s">
        <v>16</v>
      </c>
      <c r="B40" s="41">
        <v>2</v>
      </c>
      <c r="C40" s="110">
        <v>2001</v>
      </c>
      <c r="D40" s="41" t="s">
        <v>348</v>
      </c>
      <c r="E40" s="41" t="s">
        <v>347</v>
      </c>
      <c r="F40" s="41" t="s">
        <v>348</v>
      </c>
      <c r="G40" s="41" t="s">
        <v>348</v>
      </c>
      <c r="H40" s="41" t="s">
        <v>348</v>
      </c>
      <c r="I40" s="41" t="s">
        <v>348</v>
      </c>
      <c r="J40" s="41" t="s">
        <v>348</v>
      </c>
      <c r="K40" s="40" t="s">
        <v>16</v>
      </c>
      <c r="L40" s="40" t="s">
        <v>356</v>
      </c>
    </row>
  </sheetData>
  <dataValidations count="1">
    <dataValidation type="list" allowBlank="1" showInputMessage="1" showErrorMessage="1" sqref="D2:F2 G2 H2:J2 D3:F3 G3 H3:J3 D4:F4 G4 H4:I4 J4 D5 E5 F5:J5 D6:J6 D10:I10 J10 D17:I17 J17 D18:I18 J18 D21:I21 J21 D25:G25 H25:I25 J25 D26:G26 H26:I26 D27:G27 H27:I27 D30:G30 H30:I30 J30 D31:G31 H31:I31 D32:I32 D33:I33 J33 D34:J34 D35:J35 D36:J36 D37:J37 D38:J38 D39 E39 F39 G39 H39 I39 J39 D40:F40 G40 H40:J40 J7:J9 J11:J12 J13:J14 J15:J16 J19:J20 J22:J24 J26:J27 J28:J29 J31:J32 D7:I9 D11:I12 D13:I14 D15:I16 D19:I20 D28:G29 D22:G24 H28:I29 H22:I24">
      <formula1>"LOW,HIGH,UNCLEAR"</formula1>
    </dataValidation>
  </dataValidations>
  <pageMargins left="0.75" right="0.75" top="1" bottom="1" header="0.5" footer="0.5"/>
  <headerFooter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8"/>
  </sheetPr>
  <dimension ref="A1:BD68"/>
  <sheetViews>
    <sheetView zoomScale="70" zoomScaleNormal="70" topLeftCell="A9" workbookViewId="0">
      <selection activeCell="M58" sqref="M58"/>
    </sheetView>
  </sheetViews>
  <sheetFormatPr defaultColWidth="8.75454545454545" defaultRowHeight="14"/>
  <sheetData>
    <row r="1" ht="15.5" spans="1:7">
      <c r="A1" s="76" t="s">
        <v>337</v>
      </c>
      <c r="B1" s="77" t="s">
        <v>1</v>
      </c>
      <c r="C1" s="25" t="s">
        <v>338</v>
      </c>
      <c r="D1" s="1" t="s">
        <v>8</v>
      </c>
      <c r="E1" s="1"/>
      <c r="F1" s="1" t="s">
        <v>9</v>
      </c>
      <c r="G1" s="1"/>
    </row>
    <row r="2" ht="15.5" spans="1:7">
      <c r="A2" s="78"/>
      <c r="B2" s="79"/>
      <c r="C2" s="25"/>
      <c r="D2" s="80" t="s">
        <v>363</v>
      </c>
      <c r="E2" s="80" t="s">
        <v>364</v>
      </c>
      <c r="F2" s="80" t="s">
        <v>363</v>
      </c>
      <c r="G2" s="80" t="s">
        <v>364</v>
      </c>
    </row>
    <row r="3" spans="1:8">
      <c r="A3" s="1">
        <f>VLOOKUP(B3,文献质量评价!$A$1:$L$40,2,0)</f>
        <v>30</v>
      </c>
      <c r="B3" s="57" t="s">
        <v>39</v>
      </c>
      <c r="C3" s="1">
        <f>VLOOKUP(B3,文献质量评价!$A$1:$L$40,3,0)</f>
        <v>2013</v>
      </c>
      <c r="D3" s="1">
        <v>70</v>
      </c>
      <c r="E3" s="1">
        <v>450</v>
      </c>
      <c r="F3" s="1">
        <v>109</v>
      </c>
      <c r="G3" s="1">
        <v>452</v>
      </c>
      <c r="H3" s="1" t="str">
        <f>VLOOKUP(B3,文献质量评价!$A$1:$L$40,12,0)</f>
        <v>Old</v>
      </c>
    </row>
    <row r="4" spans="1:8">
      <c r="A4" s="1">
        <f>VLOOKUP(B4,文献质量评价!$A$1:$L$40,2,0)</f>
        <v>52</v>
      </c>
      <c r="B4" s="57" t="s">
        <v>133</v>
      </c>
      <c r="C4" s="1">
        <f>VLOOKUP(B4,文献质量评价!$A$1:$L$40,3,0)</f>
        <v>2018</v>
      </c>
      <c r="D4" s="1">
        <v>7</v>
      </c>
      <c r="E4" s="1">
        <v>41</v>
      </c>
      <c r="F4" s="1">
        <v>11</v>
      </c>
      <c r="G4" s="1">
        <v>40</v>
      </c>
      <c r="H4" s="1" t="str">
        <f>VLOOKUP(B4,文献质量评价!$A$1:$L$40,12,0)</f>
        <v>Old</v>
      </c>
    </row>
    <row r="5" spans="1:8">
      <c r="A5" s="1">
        <f>VLOOKUP(B5,文献质量评价!$A$1:$L$40,2,0)</f>
        <v>22</v>
      </c>
      <c r="B5" s="32" t="s">
        <v>211</v>
      </c>
      <c r="C5" s="1">
        <f>VLOOKUP(B5,文献质量评价!$A$1:$L$40,3,0)</f>
        <v>2011</v>
      </c>
      <c r="D5" s="1">
        <v>1</v>
      </c>
      <c r="E5" s="1">
        <v>38</v>
      </c>
      <c r="F5" s="1">
        <v>4</v>
      </c>
      <c r="G5" s="1">
        <v>38</v>
      </c>
      <c r="H5" s="1" t="str">
        <f>VLOOKUP(B5,文献质量评价!$A$1:$L$40,12,0)</f>
        <v>Old</v>
      </c>
    </row>
    <row r="6" spans="1:8">
      <c r="A6" s="1">
        <f>VLOOKUP(B6,文献质量评价!$A$1:$L$40,2,0)</f>
        <v>55</v>
      </c>
      <c r="B6" s="33" t="s">
        <v>163</v>
      </c>
      <c r="C6" s="1">
        <f>VLOOKUP(B6,文献质量评价!$A$1:$L$40,3,0)</f>
        <v>2018</v>
      </c>
      <c r="D6" s="1">
        <v>1</v>
      </c>
      <c r="E6" s="1">
        <v>54</v>
      </c>
      <c r="F6" s="1">
        <v>5</v>
      </c>
      <c r="G6" s="1">
        <v>54</v>
      </c>
      <c r="H6" s="1" t="str">
        <f>VLOOKUP(B6,文献质量评价!$A$1:$L$40,12,0)</f>
        <v>Old</v>
      </c>
    </row>
    <row r="7" spans="1:8">
      <c r="A7" s="1">
        <f>VLOOKUP(B7,文献质量评价!$A$1:$L$40,2,0)</f>
        <v>58</v>
      </c>
      <c r="B7" s="33" t="s">
        <v>268</v>
      </c>
      <c r="C7" s="1">
        <f>VLOOKUP(B7,文献质量评价!$A$1:$L$40,3,0)</f>
        <v>2018</v>
      </c>
      <c r="D7" s="1">
        <v>4</v>
      </c>
      <c r="E7" s="1">
        <v>40</v>
      </c>
      <c r="F7" s="1">
        <v>11</v>
      </c>
      <c r="G7" s="1">
        <v>40</v>
      </c>
      <c r="H7" s="1" t="str">
        <f>VLOOKUP(B7,文献质量评价!$A$1:$L$40,12,0)</f>
        <v>Old</v>
      </c>
    </row>
    <row r="8" spans="1:8">
      <c r="A8" s="1">
        <f>VLOOKUP(B8,文献质量评价!$A$1:$L$40,2,0)</f>
        <v>49</v>
      </c>
      <c r="B8" s="35" t="s">
        <v>223</v>
      </c>
      <c r="C8" s="1">
        <f>VLOOKUP(B8,文献质量评价!$A$1:$L$40,3,0)</f>
        <v>2016</v>
      </c>
      <c r="D8" s="56">
        <v>16</v>
      </c>
      <c r="E8" s="1">
        <v>90</v>
      </c>
      <c r="F8" s="1">
        <v>28</v>
      </c>
      <c r="G8" s="1">
        <v>90</v>
      </c>
      <c r="H8" s="1" t="str">
        <f>VLOOKUP(B8,文献质量评价!$A$1:$L$40,12,0)</f>
        <v>Old</v>
      </c>
    </row>
    <row r="9" spans="1:13">
      <c r="A9" s="1">
        <f>VLOOKUP(B9,文献质量评价!$A$1:$L$40,2,0)</f>
        <v>75</v>
      </c>
      <c r="B9" s="1" t="s">
        <v>352</v>
      </c>
      <c r="C9" s="1">
        <f>VLOOKUP(B9,文献质量评价!$A$1:$L$40,3,0)</f>
        <v>2021</v>
      </c>
      <c r="D9" s="1">
        <v>2</v>
      </c>
      <c r="E9" s="1">
        <v>46</v>
      </c>
      <c r="F9" s="1">
        <v>12</v>
      </c>
      <c r="G9" s="1">
        <v>46</v>
      </c>
      <c r="H9" s="1" t="str">
        <f>VLOOKUP(B9,文献质量评价!$A$1:$L$40,12,0)</f>
        <v>Old</v>
      </c>
      <c r="M9" s="1"/>
    </row>
    <row r="10" spans="1:8">
      <c r="A10" s="1">
        <f>VLOOKUP(B10,文献质量评价!$A$1:$L$40,2,0)</f>
        <v>76</v>
      </c>
      <c r="B10" s="1" t="s">
        <v>353</v>
      </c>
      <c r="C10" s="1">
        <f>VLOOKUP(B10,文献质量评价!$A$1:$L$40,3,0)</f>
        <v>2021</v>
      </c>
      <c r="D10" s="1">
        <v>1</v>
      </c>
      <c r="E10" s="1">
        <v>55</v>
      </c>
      <c r="F10" s="1">
        <v>10</v>
      </c>
      <c r="G10" s="1">
        <v>54</v>
      </c>
      <c r="H10" s="1" t="str">
        <f>VLOOKUP(B10,文献质量评价!$A$1:$L$40,12,0)</f>
        <v>Old</v>
      </c>
    </row>
    <row r="11" spans="1:8">
      <c r="A11" s="1">
        <f>VLOOKUP(B11,文献质量评价!$A$1:$L$40,2,0)</f>
        <v>72</v>
      </c>
      <c r="B11" s="1" t="s">
        <v>350</v>
      </c>
      <c r="C11" s="1">
        <f>VLOOKUP(B11,文献质量评价!$A$1:$L$40,3,0)</f>
        <v>2020</v>
      </c>
      <c r="D11" s="1">
        <v>0</v>
      </c>
      <c r="E11" s="1">
        <v>40</v>
      </c>
      <c r="F11" s="1">
        <v>1</v>
      </c>
      <c r="G11" s="1">
        <v>40</v>
      </c>
      <c r="H11" s="1" t="str">
        <f>VLOOKUP(B11,文献质量评价!$A$1:$L$40,12,0)</f>
        <v>Old</v>
      </c>
    </row>
    <row r="12" spans="1:8">
      <c r="A12" s="1">
        <f>VLOOKUP(B12,文献质量评价!$A$1:$L$40,2,0)</f>
        <v>92</v>
      </c>
      <c r="B12" s="55" t="s">
        <v>105</v>
      </c>
      <c r="C12" s="1">
        <f>VLOOKUP(B12,文献质量评价!$A$1:$L$40,3,0)</f>
        <v>2013</v>
      </c>
      <c r="D12" s="55">
        <v>95</v>
      </c>
      <c r="E12" s="55">
        <v>575</v>
      </c>
      <c r="F12" s="55">
        <v>124</v>
      </c>
      <c r="G12" s="55">
        <v>580</v>
      </c>
      <c r="H12" s="1" t="str">
        <f>VLOOKUP(B12,文献质量评价!$A$1:$L$40,12,0)</f>
        <v>Old</v>
      </c>
    </row>
    <row r="13" spans="1:8">
      <c r="A13" s="1">
        <f>VLOOKUP(B13,文献质量评价!$A$1:$L$40,2,0)</f>
        <v>93</v>
      </c>
      <c r="B13" s="55" t="s">
        <v>64</v>
      </c>
      <c r="C13" s="1">
        <f>VLOOKUP(B13,文献质量评价!$A$1:$L$40,3,0)</f>
        <v>2020</v>
      </c>
      <c r="D13" s="55">
        <v>1</v>
      </c>
      <c r="E13" s="55">
        <v>42</v>
      </c>
      <c r="F13" s="55">
        <v>8</v>
      </c>
      <c r="G13" s="55">
        <v>40</v>
      </c>
      <c r="H13" s="1" t="str">
        <f>VLOOKUP(B13,文献质量评价!$A$1:$L$40,12,0)</f>
        <v>Old</v>
      </c>
    </row>
    <row r="14" spans="1:8">
      <c r="A14" s="1">
        <f>VLOOKUP(B14,文献质量评价!$A$1:$L$40,2,0)</f>
        <v>94</v>
      </c>
      <c r="B14" s="55" t="s">
        <v>125</v>
      </c>
      <c r="C14" s="1">
        <f>VLOOKUP(B14,文献质量评价!$A$1:$L$40,3,0)</f>
        <v>2019</v>
      </c>
      <c r="D14" s="55">
        <v>59</v>
      </c>
      <c r="E14" s="55">
        <v>585</v>
      </c>
      <c r="F14" s="55">
        <v>51</v>
      </c>
      <c r="G14" s="55">
        <v>591</v>
      </c>
      <c r="H14" s="1" t="str">
        <f>VLOOKUP(B14,文献质量评价!$A$1:$L$40,12,0)</f>
        <v>Old</v>
      </c>
    </row>
    <row r="15" spans="4:7">
      <c r="D15" s="1"/>
      <c r="E15" s="1"/>
      <c r="F15" s="1"/>
      <c r="G15" s="1"/>
    </row>
    <row r="16" spans="4:7">
      <c r="D16" s="1"/>
      <c r="E16" s="1"/>
      <c r="F16" s="1"/>
      <c r="G16" s="1"/>
    </row>
    <row r="17" spans="4:7">
      <c r="D17" s="1"/>
      <c r="E17" s="1"/>
      <c r="F17" s="1"/>
      <c r="G17" s="1"/>
    </row>
    <row r="18" spans="1:56">
      <c r="A18" s="46"/>
      <c r="B18" s="46"/>
      <c r="C18" s="46"/>
      <c r="D18" s="82" t="s">
        <v>365</v>
      </c>
      <c r="E18" s="45"/>
      <c r="F18" s="45"/>
      <c r="G18" s="45"/>
      <c r="H18" s="45"/>
      <c r="I18" s="45"/>
      <c r="J18" s="46"/>
      <c r="K18" s="46"/>
      <c r="L18" s="46"/>
      <c r="M18" s="46"/>
      <c r="N18" s="44"/>
      <c r="O18" s="46"/>
      <c r="P18" s="46"/>
      <c r="Q18" s="46"/>
      <c r="R18" s="82" t="s">
        <v>366</v>
      </c>
      <c r="S18" s="45"/>
      <c r="T18" s="45"/>
      <c r="U18" s="45"/>
      <c r="V18" s="45"/>
      <c r="W18" s="45"/>
      <c r="X18" s="46"/>
      <c r="Y18" s="46"/>
      <c r="Z18" s="46"/>
      <c r="AA18" s="46"/>
      <c r="AB18" s="46"/>
      <c r="AD18" s="45" t="s">
        <v>367</v>
      </c>
      <c r="AE18" s="45"/>
      <c r="AF18" s="45"/>
      <c r="AG18" s="45"/>
      <c r="AH18" s="45"/>
      <c r="AI18" s="45"/>
      <c r="AJ18" s="45"/>
      <c r="AK18" s="45"/>
      <c r="AL18" s="45"/>
      <c r="AM18" s="45"/>
      <c r="AN18" s="46"/>
      <c r="AO18" s="46"/>
      <c r="AP18" s="46"/>
      <c r="AR18" s="98" t="s">
        <v>368</v>
      </c>
      <c r="AS18" s="98"/>
      <c r="AT18" s="98"/>
      <c r="AU18" s="98"/>
      <c r="AV18" s="98"/>
      <c r="AW18" s="98"/>
      <c r="AX18" s="98"/>
      <c r="AY18" s="98"/>
      <c r="AZ18" s="98"/>
      <c r="BA18" s="98"/>
      <c r="BB18" s="16"/>
      <c r="BC18" s="16"/>
      <c r="BD18" s="16"/>
    </row>
    <row r="19" spans="1:56">
      <c r="A19" s="46"/>
      <c r="B19" s="46"/>
      <c r="C19" s="46"/>
      <c r="D19" s="45"/>
      <c r="E19" s="45"/>
      <c r="F19" s="45"/>
      <c r="G19" s="45"/>
      <c r="H19" s="45"/>
      <c r="I19" s="45"/>
      <c r="J19" s="46"/>
      <c r="K19" s="46"/>
      <c r="L19" s="46"/>
      <c r="M19" s="46"/>
      <c r="N19" s="44"/>
      <c r="O19" s="46"/>
      <c r="P19" s="46"/>
      <c r="Q19" s="46"/>
      <c r="R19" s="45"/>
      <c r="S19" s="45"/>
      <c r="T19" s="45"/>
      <c r="U19" s="45"/>
      <c r="V19" s="45"/>
      <c r="W19" s="45"/>
      <c r="X19" s="46"/>
      <c r="Y19" s="46"/>
      <c r="Z19" s="46"/>
      <c r="AA19" s="46"/>
      <c r="AB19" s="46"/>
      <c r="AD19" s="46"/>
      <c r="AE19" s="46"/>
      <c r="AF19" s="46"/>
      <c r="AG19" s="46"/>
      <c r="AH19" s="46"/>
      <c r="AI19" s="46"/>
      <c r="AJ19" s="46"/>
      <c r="AK19" s="46"/>
      <c r="AL19" s="46"/>
      <c r="AM19" s="46"/>
      <c r="AN19" s="46"/>
      <c r="AO19" s="46"/>
      <c r="AP19" s="46"/>
      <c r="AR19" s="16"/>
      <c r="AS19" s="16"/>
      <c r="AT19" s="16"/>
      <c r="AU19" s="16"/>
      <c r="AV19" s="16"/>
      <c r="AW19" s="16"/>
      <c r="AX19" s="16"/>
      <c r="AY19" s="16"/>
      <c r="AZ19" s="16"/>
      <c r="BA19" s="16"/>
      <c r="BB19" s="16"/>
      <c r="BC19" s="16"/>
      <c r="BD19" s="16"/>
    </row>
    <row r="20" spans="1:28">
      <c r="A20" s="46"/>
      <c r="B20" s="46"/>
      <c r="C20" s="46"/>
      <c r="D20" s="46"/>
      <c r="E20" s="46"/>
      <c r="F20" s="46"/>
      <c r="G20" s="46"/>
      <c r="H20" s="46"/>
      <c r="I20" s="46"/>
      <c r="J20" s="46"/>
      <c r="K20" s="46"/>
      <c r="L20" s="46"/>
      <c r="M20" s="46"/>
      <c r="O20" s="46"/>
      <c r="P20" s="46"/>
      <c r="Q20" s="46"/>
      <c r="R20" s="46"/>
      <c r="S20" s="46"/>
      <c r="T20" s="46"/>
      <c r="U20" s="46"/>
      <c r="V20" s="46"/>
      <c r="W20" s="46"/>
      <c r="X20" s="46"/>
      <c r="Y20" s="46"/>
      <c r="Z20" s="46"/>
      <c r="AA20" s="46"/>
      <c r="AB20" s="46"/>
    </row>
    <row r="44" spans="1:26">
      <c r="A44" s="36"/>
      <c r="B44" s="36"/>
      <c r="C44" s="36"/>
      <c r="D44" s="37" t="s">
        <v>369</v>
      </c>
      <c r="E44" s="38"/>
      <c r="F44" s="38"/>
      <c r="G44" s="38"/>
      <c r="H44" s="38"/>
      <c r="I44" s="38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>
      <c r="A45" s="36"/>
      <c r="B45" s="36"/>
      <c r="C45" s="36"/>
      <c r="D45" s="38"/>
      <c r="E45" s="38"/>
      <c r="F45" s="38"/>
      <c r="G45" s="38"/>
      <c r="H45" s="38"/>
      <c r="I45" s="38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67" spans="1:26">
      <c r="A67" s="88"/>
      <c r="B67" s="88"/>
      <c r="C67" s="88"/>
      <c r="D67" s="89" t="s">
        <v>370</v>
      </c>
      <c r="E67" s="90"/>
      <c r="F67" s="90"/>
      <c r="G67" s="90"/>
      <c r="H67" s="90"/>
      <c r="I67" s="90"/>
      <c r="J67" s="88"/>
      <c r="K67" s="88"/>
      <c r="L67" s="88"/>
      <c r="M67" s="88"/>
      <c r="N67" s="88"/>
      <c r="O67" s="88"/>
      <c r="P67" s="88"/>
      <c r="Q67" s="88"/>
      <c r="R67" s="88"/>
      <c r="S67" s="88"/>
      <c r="T67" s="88"/>
      <c r="U67" s="88"/>
      <c r="V67" s="88"/>
      <c r="W67" s="88"/>
      <c r="X67" s="88"/>
      <c r="Y67" s="88"/>
      <c r="Z67" s="88"/>
    </row>
    <row r="68" spans="1:26">
      <c r="A68" s="88"/>
      <c r="B68" s="88"/>
      <c r="C68" s="88"/>
      <c r="D68" s="90"/>
      <c r="E68" s="90"/>
      <c r="F68" s="90"/>
      <c r="G68" s="90"/>
      <c r="H68" s="90"/>
      <c r="I68" s="90"/>
      <c r="J68" s="88"/>
      <c r="K68" s="88"/>
      <c r="L68" s="88"/>
      <c r="M68" s="88"/>
      <c r="N68" s="88"/>
      <c r="O68" s="88"/>
      <c r="P68" s="88"/>
      <c r="Q68" s="88"/>
      <c r="R68" s="88"/>
      <c r="S68" s="88"/>
      <c r="T68" s="88"/>
      <c r="U68" s="88"/>
      <c r="V68" s="88"/>
      <c r="W68" s="88"/>
      <c r="X68" s="88"/>
      <c r="Y68" s="88"/>
      <c r="Z68" s="88"/>
    </row>
  </sheetData>
  <mergeCells count="7">
    <mergeCell ref="D1:E1"/>
    <mergeCell ref="F1:G1"/>
    <mergeCell ref="AD18:AM18"/>
    <mergeCell ref="AR18:BA18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8"/>
  </sheetPr>
  <dimension ref="A1:AC88"/>
  <sheetViews>
    <sheetView topLeftCell="F61" workbookViewId="0">
      <selection activeCell="D9" sqref="D9"/>
    </sheetView>
  </sheetViews>
  <sheetFormatPr defaultColWidth="8.75454545454545" defaultRowHeight="14"/>
  <cols>
    <col min="4" max="4" width="12.8727272727273"/>
  </cols>
  <sheetData>
    <row r="1" ht="15.5" spans="1:7">
      <c r="A1" s="76" t="s">
        <v>337</v>
      </c>
      <c r="B1" s="77" t="s">
        <v>1</v>
      </c>
      <c r="C1" s="25" t="s">
        <v>338</v>
      </c>
      <c r="D1" s="1" t="s">
        <v>8</v>
      </c>
      <c r="E1" s="1"/>
      <c r="F1" s="1" t="s">
        <v>9</v>
      </c>
      <c r="G1" s="1"/>
    </row>
    <row r="2" ht="15.5" spans="1:7">
      <c r="A2" s="78"/>
      <c r="B2" s="79"/>
      <c r="C2" s="25"/>
      <c r="D2" s="80" t="s">
        <v>363</v>
      </c>
      <c r="E2" s="80" t="s">
        <v>364</v>
      </c>
      <c r="F2" s="80" t="s">
        <v>363</v>
      </c>
      <c r="G2" s="80" t="s">
        <v>364</v>
      </c>
    </row>
    <row r="3" spans="1:8">
      <c r="A3" s="1">
        <f>VLOOKUP(B3,文献质量评价!$A$1:$L$40,2,0)</f>
        <v>19</v>
      </c>
      <c r="B3" s="10" t="s">
        <v>69</v>
      </c>
      <c r="C3" s="27">
        <f>VLOOKUP(B3,文献质量评价!$A$1:$L$40,3,0)</f>
        <v>2011</v>
      </c>
      <c r="D3" s="27">
        <v>7</v>
      </c>
      <c r="E3" s="1">
        <v>52</v>
      </c>
      <c r="F3" s="1">
        <v>9</v>
      </c>
      <c r="G3" s="1">
        <v>54</v>
      </c>
      <c r="H3" t="str">
        <f>VLOOKUP(B3,文献质量评价!$A$1:$L$40,12,0)</f>
        <v>Child</v>
      </c>
    </row>
    <row r="4" spans="1:19">
      <c r="A4" s="1">
        <f>VLOOKUP(B4,文献质量评价!$A$1:$L$40,2,0)</f>
        <v>22</v>
      </c>
      <c r="B4" s="32" t="s">
        <v>211</v>
      </c>
      <c r="C4" s="27">
        <f>VLOOKUP(B4,文献质量评价!$A$1:$L$40,3,0)</f>
        <v>2011</v>
      </c>
      <c r="D4" s="1">
        <v>6</v>
      </c>
      <c r="E4" s="1">
        <v>38</v>
      </c>
      <c r="F4" s="1">
        <v>8</v>
      </c>
      <c r="G4" s="1">
        <v>38</v>
      </c>
      <c r="H4" t="str">
        <f>VLOOKUP(B4,文献质量评价!$A$1:$L$40,12,0)</f>
        <v>Old</v>
      </c>
      <c r="M4" s="95"/>
      <c r="N4" s="95"/>
      <c r="O4" s="95"/>
      <c r="P4" s="95"/>
      <c r="Q4" s="95"/>
      <c r="R4" s="95"/>
      <c r="S4" s="95"/>
    </row>
    <row r="5" spans="1:19">
      <c r="A5" s="1">
        <f>VLOOKUP(B5,文献质量评价!$A$1:$L$40,2,0)</f>
        <v>24</v>
      </c>
      <c r="B5" s="32" t="s">
        <v>240</v>
      </c>
      <c r="C5" s="27">
        <f>VLOOKUP(B5,文献质量评价!$A$1:$L$40,3,0)</f>
        <v>2011</v>
      </c>
      <c r="D5" s="1">
        <v>2</v>
      </c>
      <c r="E5" s="1">
        <v>30</v>
      </c>
      <c r="F5" s="1">
        <v>7</v>
      </c>
      <c r="G5" s="1">
        <v>30</v>
      </c>
      <c r="H5" t="str">
        <f>VLOOKUP(B5,文献质量评价!$A$1:$L$40,12,0)</f>
        <v>Child</v>
      </c>
      <c r="M5" s="1"/>
      <c r="N5" s="10"/>
      <c r="O5" s="10"/>
      <c r="P5" s="27"/>
      <c r="Q5" s="1"/>
      <c r="R5" s="1"/>
      <c r="S5" s="1"/>
    </row>
    <row r="6" spans="1:19">
      <c r="A6" s="1">
        <f>VLOOKUP(B6,文献质量评价!$A$1:$L$40,2,0)</f>
        <v>43</v>
      </c>
      <c r="B6" s="33" t="s">
        <v>194</v>
      </c>
      <c r="C6" s="27">
        <f>VLOOKUP(B6,文献质量评价!$A$1:$L$40,3,0)</f>
        <v>2015</v>
      </c>
      <c r="D6" s="1">
        <v>2</v>
      </c>
      <c r="E6" s="1">
        <v>40</v>
      </c>
      <c r="F6" s="1">
        <v>2</v>
      </c>
      <c r="G6" s="1">
        <v>40</v>
      </c>
      <c r="H6" t="str">
        <f>VLOOKUP(B6,文献质量评价!$A$1:$L$40,12,0)</f>
        <v>Child</v>
      </c>
      <c r="M6" s="1"/>
      <c r="N6" s="10"/>
      <c r="O6" s="10"/>
      <c r="P6" s="27"/>
      <c r="Q6" s="1"/>
      <c r="R6" s="1"/>
      <c r="S6" s="1"/>
    </row>
    <row r="7" spans="1:19">
      <c r="A7" s="1">
        <f>VLOOKUP(B7,文献质量评价!$A$1:$L$40,2,0)</f>
        <v>45</v>
      </c>
      <c r="B7" s="33" t="s">
        <v>158</v>
      </c>
      <c r="C7" s="27">
        <f>VLOOKUP(B7,文献质量评价!$A$1:$L$40,3,0)</f>
        <v>2015</v>
      </c>
      <c r="D7" s="1">
        <v>1</v>
      </c>
      <c r="E7" s="1">
        <v>40</v>
      </c>
      <c r="F7" s="1">
        <v>8</v>
      </c>
      <c r="G7" s="1">
        <v>40</v>
      </c>
      <c r="H7" t="str">
        <f>VLOOKUP(B7,文献质量评价!$A$1:$L$40,12,0)</f>
        <v>Child</v>
      </c>
      <c r="M7" s="1"/>
      <c r="N7" s="32"/>
      <c r="O7" s="10"/>
      <c r="P7" s="1"/>
      <c r="Q7" s="1"/>
      <c r="R7" s="1"/>
      <c r="S7" s="1"/>
    </row>
    <row r="8" spans="1:19">
      <c r="A8" s="1">
        <f>VLOOKUP(B8,文献质量评价!$A$1:$L$40,2,0)</f>
        <v>55</v>
      </c>
      <c r="B8" s="33" t="s">
        <v>163</v>
      </c>
      <c r="C8" s="27">
        <f>VLOOKUP(B8,文献质量评价!$A$1:$L$40,3,0)</f>
        <v>2018</v>
      </c>
      <c r="D8" s="1">
        <v>1</v>
      </c>
      <c r="E8" s="1">
        <v>54</v>
      </c>
      <c r="F8" s="1">
        <v>2</v>
      </c>
      <c r="G8" s="1">
        <v>54</v>
      </c>
      <c r="H8" t="str">
        <f>VLOOKUP(B8,文献质量评价!$A$1:$L$40,12,0)</f>
        <v>Old</v>
      </c>
      <c r="M8" s="1"/>
      <c r="N8" s="32"/>
      <c r="O8" s="10"/>
      <c r="P8" s="1"/>
      <c r="Q8" s="1"/>
      <c r="R8" s="1"/>
      <c r="S8" s="1"/>
    </row>
    <row r="9" spans="1:19">
      <c r="A9" s="1">
        <f>VLOOKUP(B9,文献质量评价!$A$1:$L$40,2,0)</f>
        <v>61</v>
      </c>
      <c r="B9" s="68" t="s">
        <v>371</v>
      </c>
      <c r="C9" s="27">
        <f>VLOOKUP(B9,文献质量评价!$A$1:$L$40,3,0)</f>
        <v>2018</v>
      </c>
      <c r="D9" s="1">
        <v>2</v>
      </c>
      <c r="E9" s="1">
        <v>20</v>
      </c>
      <c r="F9" s="1">
        <v>3</v>
      </c>
      <c r="G9" s="1">
        <v>20</v>
      </c>
      <c r="H9" t="str">
        <f>VLOOKUP(B9,文献质量评价!$A$1:$L$40,12,0)</f>
        <v>Old</v>
      </c>
      <c r="M9" s="1"/>
      <c r="N9" s="33"/>
      <c r="O9" s="10"/>
      <c r="P9" s="1"/>
      <c r="Q9" s="1"/>
      <c r="R9" s="1"/>
      <c r="S9" s="1"/>
    </row>
    <row r="10" spans="1:19">
      <c r="A10" s="1">
        <f>VLOOKUP(B10,文献质量评价!$A$1:$L$40,2,0)</f>
        <v>94</v>
      </c>
      <c r="B10" s="94" t="s">
        <v>125</v>
      </c>
      <c r="C10" s="27">
        <f>VLOOKUP(B10,文献质量评价!$A$1:$L$40,3,0)</f>
        <v>2019</v>
      </c>
      <c r="D10" s="32">
        <v>48</v>
      </c>
      <c r="E10" s="32">
        <v>614</v>
      </c>
      <c r="F10" s="32">
        <v>55</v>
      </c>
      <c r="G10" s="32">
        <v>617</v>
      </c>
      <c r="H10" t="str">
        <f>VLOOKUP(B10,文献质量评价!$A$1:$L$40,12,0)</f>
        <v>Old</v>
      </c>
      <c r="M10" s="1"/>
      <c r="N10" s="1"/>
      <c r="O10" s="10"/>
      <c r="P10" s="1"/>
      <c r="Q10" s="1"/>
      <c r="R10" s="1"/>
      <c r="S10" s="1"/>
    </row>
    <row r="12" spans="1:28">
      <c r="A12" s="46"/>
      <c r="B12" s="46"/>
      <c r="C12" s="46"/>
      <c r="D12" s="82" t="s">
        <v>365</v>
      </c>
      <c r="E12" s="45"/>
      <c r="F12" s="45"/>
      <c r="G12" s="45"/>
      <c r="H12" s="45"/>
      <c r="I12" s="45"/>
      <c r="J12" s="46"/>
      <c r="K12" s="46"/>
      <c r="L12" s="46"/>
      <c r="M12" s="46"/>
      <c r="N12" s="44"/>
      <c r="O12" s="46"/>
      <c r="P12" s="46"/>
      <c r="Q12" s="46"/>
      <c r="R12" s="82" t="s">
        <v>366</v>
      </c>
      <c r="S12" s="45"/>
      <c r="T12" s="45"/>
      <c r="U12" s="45"/>
      <c r="V12" s="45"/>
      <c r="W12" s="83"/>
      <c r="X12" s="84"/>
      <c r="Y12" s="84"/>
      <c r="Z12" s="84"/>
      <c r="AA12" s="84"/>
      <c r="AB12" s="84"/>
    </row>
    <row r="13" spans="1:28">
      <c r="A13" s="46"/>
      <c r="B13" s="46"/>
      <c r="C13" s="46"/>
      <c r="D13" s="45"/>
      <c r="E13" s="45"/>
      <c r="F13" s="45"/>
      <c r="G13" s="45"/>
      <c r="H13" s="45"/>
      <c r="I13" s="45"/>
      <c r="J13" s="46"/>
      <c r="K13" s="46"/>
      <c r="L13" s="46"/>
      <c r="M13" s="46"/>
      <c r="N13" s="44"/>
      <c r="O13" s="46"/>
      <c r="P13" s="46"/>
      <c r="Q13" s="46"/>
      <c r="R13" s="45"/>
      <c r="S13" s="45"/>
      <c r="T13" s="45"/>
      <c r="U13" s="45"/>
      <c r="V13" s="45"/>
      <c r="W13" s="83"/>
      <c r="X13" s="84"/>
      <c r="Y13" s="84"/>
      <c r="Z13" s="84"/>
      <c r="AA13" s="84"/>
      <c r="AB13" s="84"/>
    </row>
    <row r="14" spans="1:28">
      <c r="A14" s="46"/>
      <c r="B14" s="46"/>
      <c r="C14" s="46"/>
      <c r="D14" s="46"/>
      <c r="E14" s="46"/>
      <c r="F14" s="46"/>
      <c r="G14" s="46"/>
      <c r="H14" s="46"/>
      <c r="I14" s="46"/>
      <c r="J14" s="46"/>
      <c r="K14" s="46"/>
      <c r="L14" s="46"/>
      <c r="M14" s="46"/>
      <c r="O14" s="46"/>
      <c r="P14" s="46"/>
      <c r="Q14" s="46"/>
      <c r="R14" s="46"/>
      <c r="S14" s="46"/>
      <c r="T14" s="46"/>
      <c r="U14" s="46"/>
      <c r="V14" s="46"/>
      <c r="W14" s="84"/>
      <c r="X14" s="84"/>
      <c r="Y14" s="84"/>
      <c r="Z14" s="84"/>
      <c r="AA14" s="84"/>
      <c r="AB14" s="84"/>
    </row>
    <row r="15" spans="1:26">
      <c r="A15" s="42" t="s">
        <v>372</v>
      </c>
      <c r="B15" s="42"/>
      <c r="C15" s="42"/>
      <c r="D15" s="42"/>
      <c r="E15" s="42"/>
      <c r="F15" s="42"/>
      <c r="G15" s="42"/>
      <c r="H15" s="42"/>
      <c r="I15" s="42"/>
      <c r="J15" s="42"/>
      <c r="K15" s="42"/>
      <c r="O15" s="40" t="s">
        <v>373</v>
      </c>
      <c r="P15" s="96"/>
      <c r="Q15" s="96"/>
      <c r="R15" s="96"/>
      <c r="S15" s="96"/>
      <c r="T15" s="96"/>
      <c r="V15" s="42" t="s">
        <v>372</v>
      </c>
      <c r="W15" s="97"/>
      <c r="X15" s="97"/>
      <c r="Y15" s="97"/>
      <c r="Z15" s="97"/>
    </row>
    <row r="16" spans="1:26">
      <c r="A16" s="42"/>
      <c r="B16" s="42"/>
      <c r="C16" s="42"/>
      <c r="D16" s="42"/>
      <c r="E16" s="42"/>
      <c r="F16" s="42"/>
      <c r="G16" s="42"/>
      <c r="H16" s="42"/>
      <c r="I16" s="42"/>
      <c r="J16" s="42"/>
      <c r="K16" s="42"/>
      <c r="O16" s="96"/>
      <c r="P16" s="96"/>
      <c r="Q16" s="96"/>
      <c r="R16" s="96"/>
      <c r="S16" s="96"/>
      <c r="T16" s="96"/>
      <c r="V16" s="97"/>
      <c r="W16" s="97"/>
      <c r="X16" s="97"/>
      <c r="Y16" s="97"/>
      <c r="Z16" s="97"/>
    </row>
    <row r="17" spans="1:26">
      <c r="A17" s="42"/>
      <c r="B17" s="42"/>
      <c r="C17" s="42"/>
      <c r="D17" s="42"/>
      <c r="E17" s="42"/>
      <c r="F17" s="42"/>
      <c r="G17" s="42"/>
      <c r="H17" s="42"/>
      <c r="I17" s="42"/>
      <c r="J17" s="42"/>
      <c r="K17" s="42"/>
      <c r="O17" s="96"/>
      <c r="P17" s="96"/>
      <c r="Q17" s="96"/>
      <c r="R17" s="96"/>
      <c r="S17" s="96"/>
      <c r="T17" s="96"/>
      <c r="V17" s="97"/>
      <c r="W17" s="97"/>
      <c r="X17" s="97"/>
      <c r="Y17" s="97"/>
      <c r="Z17" s="97"/>
    </row>
    <row r="18" spans="1:26">
      <c r="A18" s="42"/>
      <c r="B18" s="42"/>
      <c r="C18" s="42"/>
      <c r="D18" s="42"/>
      <c r="E18" s="42"/>
      <c r="F18" s="42"/>
      <c r="G18" s="42"/>
      <c r="H18" s="42"/>
      <c r="I18" s="42"/>
      <c r="J18" s="42"/>
      <c r="K18" s="42"/>
      <c r="O18" s="96"/>
      <c r="P18" s="96"/>
      <c r="Q18" s="96"/>
      <c r="R18" s="96"/>
      <c r="S18" s="96"/>
      <c r="T18" s="96"/>
      <c r="V18" s="97"/>
      <c r="W18" s="97"/>
      <c r="X18" s="97"/>
      <c r="Y18" s="97"/>
      <c r="Z18" s="97"/>
    </row>
    <row r="19" spans="1:26">
      <c r="A19" s="42"/>
      <c r="B19" s="42"/>
      <c r="C19" s="42"/>
      <c r="D19" s="42"/>
      <c r="E19" s="42"/>
      <c r="F19" s="42"/>
      <c r="G19" s="42"/>
      <c r="H19" s="42"/>
      <c r="I19" s="42"/>
      <c r="J19" s="42"/>
      <c r="K19" s="42"/>
      <c r="O19" s="96"/>
      <c r="P19" s="96"/>
      <c r="Q19" s="96"/>
      <c r="R19" s="96"/>
      <c r="S19" s="96"/>
      <c r="T19" s="96"/>
      <c r="V19" s="97"/>
      <c r="W19" s="97"/>
      <c r="X19" s="97"/>
      <c r="Y19" s="97"/>
      <c r="Z19" s="97"/>
    </row>
    <row r="20" spans="1:26">
      <c r="A20" s="42"/>
      <c r="B20" s="42"/>
      <c r="C20" s="42"/>
      <c r="D20" s="42"/>
      <c r="E20" s="42"/>
      <c r="F20" s="42"/>
      <c r="G20" s="42"/>
      <c r="H20" s="42"/>
      <c r="I20" s="42"/>
      <c r="J20" s="42"/>
      <c r="K20" s="42"/>
      <c r="O20" s="96"/>
      <c r="P20" s="96"/>
      <c r="Q20" s="96"/>
      <c r="R20" s="96"/>
      <c r="S20" s="96"/>
      <c r="T20" s="96"/>
      <c r="V20" s="97"/>
      <c r="W20" s="97"/>
      <c r="X20" s="97"/>
      <c r="Y20" s="97"/>
      <c r="Z20" s="97"/>
    </row>
    <row r="21" spans="1:26">
      <c r="A21" s="42"/>
      <c r="B21" s="42"/>
      <c r="C21" s="42"/>
      <c r="D21" s="42"/>
      <c r="E21" s="42"/>
      <c r="F21" s="42"/>
      <c r="G21" s="42"/>
      <c r="H21" s="42"/>
      <c r="I21" s="42"/>
      <c r="J21" s="42"/>
      <c r="K21" s="42"/>
      <c r="O21" s="96"/>
      <c r="P21" s="96"/>
      <c r="Q21" s="96"/>
      <c r="R21" s="96"/>
      <c r="S21" s="96"/>
      <c r="T21" s="96"/>
      <c r="V21" s="97"/>
      <c r="W21" s="97"/>
      <c r="X21" s="97"/>
      <c r="Y21" s="97"/>
      <c r="Z21" s="97"/>
    </row>
    <row r="22" spans="1:26">
      <c r="A22" s="42"/>
      <c r="B22" s="42"/>
      <c r="C22" s="42"/>
      <c r="D22" s="42"/>
      <c r="E22" s="42"/>
      <c r="F22" s="42"/>
      <c r="G22" s="42"/>
      <c r="H22" s="42"/>
      <c r="I22" s="42"/>
      <c r="J22" s="42"/>
      <c r="K22" s="42"/>
      <c r="O22" s="96"/>
      <c r="P22" s="96"/>
      <c r="Q22" s="96"/>
      <c r="R22" s="96"/>
      <c r="S22" s="96"/>
      <c r="T22" s="96"/>
      <c r="V22" s="97"/>
      <c r="W22" s="97"/>
      <c r="X22" s="97"/>
      <c r="Y22" s="97"/>
      <c r="Z22" s="97"/>
    </row>
    <row r="23" spans="1:26">
      <c r="A23" s="42"/>
      <c r="B23" s="42"/>
      <c r="C23" s="42"/>
      <c r="D23" s="42"/>
      <c r="E23" s="42"/>
      <c r="F23" s="42"/>
      <c r="G23" s="42"/>
      <c r="H23" s="42"/>
      <c r="I23" s="42"/>
      <c r="J23" s="42"/>
      <c r="K23" s="42"/>
      <c r="O23" s="96"/>
      <c r="P23" s="96"/>
      <c r="Q23" s="96"/>
      <c r="R23" s="96"/>
      <c r="S23" s="96"/>
      <c r="T23" s="96"/>
      <c r="V23" s="97"/>
      <c r="W23" s="97"/>
      <c r="X23" s="97"/>
      <c r="Y23" s="97"/>
      <c r="Z23" s="97"/>
    </row>
    <row r="24" spans="1:26">
      <c r="A24" s="42"/>
      <c r="B24" s="42"/>
      <c r="C24" s="42"/>
      <c r="D24" s="42"/>
      <c r="E24" s="42"/>
      <c r="F24" s="42"/>
      <c r="G24" s="42"/>
      <c r="H24" s="42"/>
      <c r="I24" s="42"/>
      <c r="J24" s="42"/>
      <c r="K24" s="42"/>
      <c r="O24" s="96"/>
      <c r="P24" s="96"/>
      <c r="Q24" s="96"/>
      <c r="R24" s="96"/>
      <c r="S24" s="96"/>
      <c r="T24" s="96"/>
      <c r="V24" s="97"/>
      <c r="W24" s="97"/>
      <c r="X24" s="97"/>
      <c r="Y24" s="97"/>
      <c r="Z24" s="97"/>
    </row>
    <row r="25" spans="1:26">
      <c r="A25" s="42"/>
      <c r="B25" s="42"/>
      <c r="C25" s="42"/>
      <c r="D25" s="42"/>
      <c r="E25" s="42"/>
      <c r="F25" s="42"/>
      <c r="G25" s="42"/>
      <c r="H25" s="42"/>
      <c r="I25" s="42"/>
      <c r="J25" s="42"/>
      <c r="K25" s="42"/>
      <c r="O25" s="96"/>
      <c r="P25" s="96"/>
      <c r="Q25" s="96"/>
      <c r="R25" s="96"/>
      <c r="S25" s="96"/>
      <c r="T25" s="96"/>
      <c r="V25" s="97"/>
      <c r="W25" s="97"/>
      <c r="X25" s="97"/>
      <c r="Y25" s="97"/>
      <c r="Z25" s="97"/>
    </row>
    <row r="26" spans="1:26">
      <c r="A26" s="42"/>
      <c r="B26" s="42"/>
      <c r="C26" s="42"/>
      <c r="D26" s="42"/>
      <c r="E26" s="42"/>
      <c r="F26" s="42"/>
      <c r="G26" s="42"/>
      <c r="H26" s="42"/>
      <c r="I26" s="42"/>
      <c r="J26" s="42"/>
      <c r="K26" s="42"/>
      <c r="O26" s="96"/>
      <c r="P26" s="96"/>
      <c r="Q26" s="96"/>
      <c r="R26" s="96"/>
      <c r="S26" s="96"/>
      <c r="T26" s="96"/>
      <c r="V26" s="97"/>
      <c r="W26" s="97"/>
      <c r="X26" s="97"/>
      <c r="Y26" s="97"/>
      <c r="Z26" s="97"/>
    </row>
    <row r="27" spans="1:26">
      <c r="A27" s="42"/>
      <c r="B27" s="42"/>
      <c r="C27" s="42"/>
      <c r="D27" s="42"/>
      <c r="E27" s="42"/>
      <c r="F27" s="42"/>
      <c r="G27" s="42"/>
      <c r="H27" s="42"/>
      <c r="I27" s="42"/>
      <c r="J27" s="42"/>
      <c r="K27" s="42"/>
      <c r="V27" s="97"/>
      <c r="W27" s="97"/>
      <c r="X27" s="97"/>
      <c r="Y27" s="97"/>
      <c r="Z27" s="97"/>
    </row>
    <row r="28" spans="1:26">
      <c r="A28" s="42"/>
      <c r="B28" s="42"/>
      <c r="C28" s="42"/>
      <c r="D28" s="42"/>
      <c r="E28" s="42"/>
      <c r="F28" s="42"/>
      <c r="G28" s="42"/>
      <c r="H28" s="42"/>
      <c r="I28" s="42"/>
      <c r="J28" s="42"/>
      <c r="K28" s="42"/>
      <c r="V28" s="97"/>
      <c r="W28" s="97"/>
      <c r="X28" s="97"/>
      <c r="Y28" s="97"/>
      <c r="Z28" s="97"/>
    </row>
    <row r="29" spans="22:26">
      <c r="V29" s="97"/>
      <c r="W29" s="97"/>
      <c r="X29" s="97"/>
      <c r="Y29" s="97"/>
      <c r="Z29" s="97"/>
    </row>
    <row r="30" spans="1:11">
      <c r="A30" s="40" t="s">
        <v>373</v>
      </c>
      <c r="B30" s="40"/>
      <c r="C30" s="40"/>
      <c r="D30" s="40"/>
      <c r="E30" s="40"/>
      <c r="F30" s="40"/>
      <c r="G30" s="40"/>
      <c r="H30" s="40"/>
      <c r="I30" s="40"/>
      <c r="J30" s="96"/>
      <c r="K30" s="96"/>
    </row>
    <row r="31" spans="1:11">
      <c r="A31" s="40"/>
      <c r="B31" s="40"/>
      <c r="C31" s="40"/>
      <c r="D31" s="40"/>
      <c r="E31" s="40"/>
      <c r="F31" s="40"/>
      <c r="G31" s="40"/>
      <c r="H31" s="40"/>
      <c r="I31" s="40"/>
      <c r="J31" s="96"/>
      <c r="K31" s="96"/>
    </row>
    <row r="32" spans="1:11">
      <c r="A32" s="40"/>
      <c r="B32" s="40"/>
      <c r="C32" s="40"/>
      <c r="D32" s="40"/>
      <c r="E32" s="40"/>
      <c r="F32" s="40"/>
      <c r="G32" s="40"/>
      <c r="H32" s="40"/>
      <c r="I32" s="40"/>
      <c r="J32" s="96"/>
      <c r="K32" s="96"/>
    </row>
    <row r="33" spans="1:11">
      <c r="A33" s="40"/>
      <c r="B33" s="40"/>
      <c r="C33" s="40"/>
      <c r="D33" s="40"/>
      <c r="E33" s="40"/>
      <c r="F33" s="40"/>
      <c r="G33" s="40"/>
      <c r="H33" s="40"/>
      <c r="I33" s="40"/>
      <c r="J33" s="96"/>
      <c r="K33" s="96"/>
    </row>
    <row r="34" spans="1:11">
      <c r="A34" s="40"/>
      <c r="B34" s="40"/>
      <c r="C34" s="40"/>
      <c r="D34" s="40"/>
      <c r="E34" s="40"/>
      <c r="F34" s="40"/>
      <c r="G34" s="40"/>
      <c r="H34" s="40"/>
      <c r="I34" s="40"/>
      <c r="J34" s="96"/>
      <c r="K34" s="96"/>
    </row>
    <row r="35" spans="1:11">
      <c r="A35" s="40"/>
      <c r="B35" s="40"/>
      <c r="C35" s="40"/>
      <c r="D35" s="40"/>
      <c r="E35" s="40"/>
      <c r="F35" s="40"/>
      <c r="G35" s="40"/>
      <c r="H35" s="40"/>
      <c r="I35" s="40"/>
      <c r="J35" s="96"/>
      <c r="K35" s="96"/>
    </row>
    <row r="36" spans="1:11">
      <c r="A36" s="40"/>
      <c r="B36" s="40"/>
      <c r="C36" s="40"/>
      <c r="D36" s="40"/>
      <c r="E36" s="40"/>
      <c r="F36" s="40"/>
      <c r="G36" s="40"/>
      <c r="H36" s="40"/>
      <c r="I36" s="40"/>
      <c r="J36" s="96"/>
      <c r="K36" s="96"/>
    </row>
    <row r="37" spans="1:11">
      <c r="A37" s="40"/>
      <c r="B37" s="40"/>
      <c r="C37" s="40"/>
      <c r="D37" s="40"/>
      <c r="E37" s="40"/>
      <c r="F37" s="40"/>
      <c r="G37" s="40"/>
      <c r="H37" s="40"/>
      <c r="I37" s="40"/>
      <c r="J37" s="96"/>
      <c r="K37" s="96"/>
    </row>
    <row r="38" spans="1:11">
      <c r="A38" s="40"/>
      <c r="B38" s="40"/>
      <c r="C38" s="40"/>
      <c r="D38" s="40"/>
      <c r="E38" s="40"/>
      <c r="F38" s="40"/>
      <c r="G38" s="40"/>
      <c r="H38" s="40"/>
      <c r="I38" s="40"/>
      <c r="J38" s="96"/>
      <c r="K38" s="96"/>
    </row>
    <row r="40" spans="1:29">
      <c r="A40" s="36"/>
      <c r="B40" s="36"/>
      <c r="C40" s="36"/>
      <c r="D40" s="37" t="s">
        <v>369</v>
      </c>
      <c r="E40" s="38"/>
      <c r="F40" s="38"/>
      <c r="G40" s="38"/>
      <c r="H40" s="38"/>
      <c r="I40" s="38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  <c r="AA40" s="36"/>
      <c r="AB40" s="36"/>
      <c r="AC40" s="36"/>
    </row>
    <row r="41" spans="1:29">
      <c r="A41" s="36"/>
      <c r="B41" s="36"/>
      <c r="C41" s="36"/>
      <c r="D41" s="38"/>
      <c r="E41" s="38"/>
      <c r="F41" s="38"/>
      <c r="G41" s="38"/>
      <c r="H41" s="38"/>
      <c r="I41" s="38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  <c r="AA41" s="36"/>
      <c r="AB41" s="36"/>
      <c r="AC41" s="36"/>
    </row>
    <row r="67" spans="1:17">
      <c r="A67" s="42"/>
      <c r="B67" s="42"/>
      <c r="C67" s="42"/>
      <c r="D67" s="42"/>
      <c r="E67" s="42"/>
      <c r="F67" s="42"/>
      <c r="G67" s="42"/>
      <c r="H67" s="42"/>
      <c r="I67" s="42"/>
      <c r="J67" s="42"/>
      <c r="K67" s="42"/>
      <c r="L67" s="42"/>
      <c r="M67" s="42"/>
      <c r="N67" s="42"/>
      <c r="O67" s="42"/>
      <c r="P67" s="42"/>
      <c r="Q67" s="42"/>
    </row>
    <row r="68" spans="1:17">
      <c r="A68" s="42" t="s">
        <v>372</v>
      </c>
      <c r="B68" s="42"/>
      <c r="C68" s="42"/>
      <c r="D68" s="42"/>
      <c r="E68" s="42"/>
      <c r="F68" s="42"/>
      <c r="G68" s="42"/>
      <c r="H68" s="42"/>
      <c r="I68" s="42"/>
      <c r="J68" s="42"/>
      <c r="K68" s="42"/>
      <c r="L68" s="42"/>
      <c r="M68" s="42"/>
      <c r="N68" s="42"/>
      <c r="O68" s="42"/>
      <c r="P68" s="42"/>
      <c r="Q68" s="42"/>
    </row>
    <row r="69" spans="1:17">
      <c r="A69" s="42"/>
      <c r="B69" s="42"/>
      <c r="C69" s="42"/>
      <c r="D69" s="42"/>
      <c r="E69" s="42"/>
      <c r="F69" s="42"/>
      <c r="G69" s="42"/>
      <c r="H69" s="42"/>
      <c r="I69" s="42"/>
      <c r="J69" s="42"/>
      <c r="K69" s="42"/>
      <c r="L69" s="42"/>
      <c r="M69" s="42"/>
      <c r="N69" s="42"/>
      <c r="O69" s="42"/>
      <c r="P69" s="42"/>
      <c r="Q69" s="42"/>
    </row>
    <row r="70" spans="1:17">
      <c r="A70" s="42"/>
      <c r="B70" s="42"/>
      <c r="C70" s="42"/>
      <c r="D70" s="42"/>
      <c r="E70" s="42"/>
      <c r="F70" s="42"/>
      <c r="G70" s="42"/>
      <c r="H70" s="42"/>
      <c r="I70" s="42"/>
      <c r="J70" s="42"/>
      <c r="K70" s="42"/>
      <c r="L70" s="42"/>
      <c r="M70" s="42"/>
      <c r="N70" s="42"/>
      <c r="O70" s="42"/>
      <c r="P70" s="42"/>
      <c r="Q70" s="42"/>
    </row>
    <row r="71" spans="1:17">
      <c r="A71" s="42"/>
      <c r="B71" s="42"/>
      <c r="C71" s="42"/>
      <c r="D71" s="42"/>
      <c r="E71" s="42"/>
      <c r="F71" s="42"/>
      <c r="G71" s="42"/>
      <c r="H71" s="42"/>
      <c r="I71" s="42"/>
      <c r="J71" s="42"/>
      <c r="K71" s="42"/>
      <c r="L71" s="42"/>
      <c r="M71" s="42"/>
      <c r="N71" s="42"/>
      <c r="O71" s="42"/>
      <c r="P71" s="42"/>
      <c r="Q71" s="42"/>
    </row>
    <row r="72" spans="1:17">
      <c r="A72" s="42"/>
      <c r="B72" s="42"/>
      <c r="C72" s="42"/>
      <c r="D72" s="42"/>
      <c r="E72" s="42"/>
      <c r="F72" s="42"/>
      <c r="G72" s="42"/>
      <c r="H72" s="42"/>
      <c r="I72" s="42"/>
      <c r="J72" s="42"/>
      <c r="K72" s="42"/>
      <c r="L72" s="42"/>
      <c r="M72" s="42"/>
      <c r="N72" s="42"/>
      <c r="O72" s="42"/>
      <c r="P72" s="42"/>
      <c r="Q72" s="42"/>
    </row>
    <row r="73" spans="1:17">
      <c r="A73" s="42"/>
      <c r="B73" s="42"/>
      <c r="C73" s="42"/>
      <c r="D73" s="42"/>
      <c r="E73" s="42"/>
      <c r="F73" s="42"/>
      <c r="G73" s="42"/>
      <c r="H73" s="42"/>
      <c r="I73" s="42"/>
      <c r="J73" s="42"/>
      <c r="K73" s="42"/>
      <c r="L73" s="42"/>
      <c r="M73" s="42"/>
      <c r="N73" s="42"/>
      <c r="O73" s="42"/>
      <c r="P73" s="42"/>
      <c r="Q73" s="42"/>
    </row>
    <row r="74" spans="1:17">
      <c r="A74" s="42"/>
      <c r="B74" s="42"/>
      <c r="C74" s="42"/>
      <c r="D74" s="42"/>
      <c r="E74" s="42"/>
      <c r="F74" s="42"/>
      <c r="G74" s="42"/>
      <c r="H74" s="42"/>
      <c r="I74" s="42"/>
      <c r="J74" s="42"/>
      <c r="K74" s="42"/>
      <c r="L74" s="42"/>
      <c r="M74" s="42"/>
      <c r="N74" s="42"/>
      <c r="O74" s="42"/>
      <c r="P74" s="42"/>
      <c r="Q74" s="42"/>
    </row>
    <row r="75" spans="1:17">
      <c r="A75" s="42"/>
      <c r="B75" s="42"/>
      <c r="C75" s="42"/>
      <c r="D75" s="42"/>
      <c r="E75" s="42"/>
      <c r="F75" s="42"/>
      <c r="G75" s="42"/>
      <c r="H75" s="42"/>
      <c r="I75" s="42"/>
      <c r="J75" s="42"/>
      <c r="K75" s="42"/>
      <c r="L75" s="42"/>
      <c r="M75" s="42"/>
      <c r="N75" s="42"/>
      <c r="O75" s="42"/>
      <c r="P75" s="42"/>
      <c r="Q75" s="42"/>
    </row>
    <row r="76" spans="1:17">
      <c r="A76" s="42"/>
      <c r="B76" s="42"/>
      <c r="C76" s="42"/>
      <c r="D76" s="42"/>
      <c r="E76" s="42"/>
      <c r="F76" s="42"/>
      <c r="G76" s="42"/>
      <c r="H76" s="42"/>
      <c r="I76" s="42"/>
      <c r="J76" s="42"/>
      <c r="K76" s="42"/>
      <c r="L76" s="42"/>
      <c r="M76" s="42"/>
      <c r="N76" s="42"/>
      <c r="O76" s="42"/>
      <c r="P76" s="42"/>
      <c r="Q76" s="42"/>
    </row>
    <row r="77" spans="1:17">
      <c r="A77" s="42"/>
      <c r="B77" s="42"/>
      <c r="C77" s="42"/>
      <c r="D77" s="42"/>
      <c r="E77" s="42"/>
      <c r="F77" s="42"/>
      <c r="G77" s="42"/>
      <c r="H77" s="42"/>
      <c r="I77" s="42"/>
      <c r="J77" s="42"/>
      <c r="K77" s="42"/>
      <c r="L77" s="42"/>
      <c r="M77" s="42"/>
      <c r="N77" s="42"/>
      <c r="O77" s="42"/>
      <c r="P77" s="42"/>
      <c r="Q77" s="42"/>
    </row>
    <row r="78" spans="1:17">
      <c r="A78" s="42"/>
      <c r="B78" s="42"/>
      <c r="C78" s="42"/>
      <c r="D78" s="42"/>
      <c r="E78" s="42"/>
      <c r="F78" s="42"/>
      <c r="G78" s="42"/>
      <c r="H78" s="42"/>
      <c r="I78" s="42"/>
      <c r="J78" s="42"/>
      <c r="K78" s="42"/>
      <c r="L78" s="42"/>
      <c r="M78" s="42"/>
      <c r="N78" s="42"/>
      <c r="O78" s="42"/>
      <c r="P78" s="42"/>
      <c r="Q78" s="42"/>
    </row>
    <row r="79" spans="1:17">
      <c r="A79" s="42"/>
      <c r="B79" s="42"/>
      <c r="C79" s="42"/>
      <c r="D79" s="42"/>
      <c r="E79" s="42"/>
      <c r="F79" s="42"/>
      <c r="G79" s="42"/>
      <c r="H79" s="42"/>
      <c r="I79" s="42"/>
      <c r="J79" s="42"/>
      <c r="K79" s="42"/>
      <c r="L79" s="42"/>
      <c r="M79" s="42"/>
      <c r="N79" s="42"/>
      <c r="O79" s="42"/>
      <c r="P79" s="42"/>
      <c r="Q79" s="42"/>
    </row>
    <row r="80" spans="1:17">
      <c r="A80" s="42"/>
      <c r="B80" s="42"/>
      <c r="C80" s="42"/>
      <c r="D80" s="42"/>
      <c r="E80" s="42"/>
      <c r="F80" s="42"/>
      <c r="G80" s="42"/>
      <c r="H80" s="42"/>
      <c r="I80" s="42"/>
      <c r="J80" s="42"/>
      <c r="K80" s="42"/>
      <c r="L80" s="42"/>
      <c r="M80" s="42"/>
      <c r="N80" s="42"/>
      <c r="O80" s="42"/>
      <c r="P80" s="42"/>
      <c r="Q80" s="42"/>
    </row>
    <row r="81" spans="1:17">
      <c r="A81" s="42"/>
      <c r="B81" s="42"/>
      <c r="C81" s="42"/>
      <c r="D81" s="42"/>
      <c r="E81" s="42"/>
      <c r="F81" s="42"/>
      <c r="G81" s="42"/>
      <c r="H81" s="42"/>
      <c r="I81" s="42"/>
      <c r="J81" s="42"/>
      <c r="K81" s="42"/>
      <c r="L81" s="42"/>
      <c r="M81" s="42"/>
      <c r="N81" s="42"/>
      <c r="O81" s="42"/>
      <c r="P81" s="42"/>
      <c r="Q81" s="42"/>
    </row>
    <row r="82" spans="1:17">
      <c r="A82" s="42"/>
      <c r="B82" s="42"/>
      <c r="C82" s="42"/>
      <c r="D82" s="42"/>
      <c r="E82" s="42"/>
      <c r="F82" s="42"/>
      <c r="G82" s="42"/>
      <c r="H82" s="42"/>
      <c r="I82" s="42"/>
      <c r="J82" s="42"/>
      <c r="K82" s="42"/>
      <c r="L82" s="42"/>
      <c r="M82" s="42"/>
      <c r="N82" s="42"/>
      <c r="O82" s="42"/>
      <c r="P82" s="42"/>
      <c r="Q82" s="42"/>
    </row>
    <row r="83" spans="1:17">
      <c r="A83" s="42"/>
      <c r="B83" s="42"/>
      <c r="C83" s="42"/>
      <c r="D83" s="42"/>
      <c r="E83" s="42"/>
      <c r="F83" s="42"/>
      <c r="G83" s="42"/>
      <c r="H83" s="42"/>
      <c r="I83" s="42"/>
      <c r="J83" s="42"/>
      <c r="K83" s="42"/>
      <c r="L83" s="42"/>
      <c r="M83" s="42"/>
      <c r="N83" s="42"/>
      <c r="O83" s="42"/>
      <c r="P83" s="42"/>
      <c r="Q83" s="42"/>
    </row>
    <row r="84" spans="1:17">
      <c r="A84" s="42"/>
      <c r="B84" s="42"/>
      <c r="C84" s="42"/>
      <c r="D84" s="42"/>
      <c r="E84" s="42"/>
      <c r="F84" s="42"/>
      <c r="G84" s="42"/>
      <c r="H84" s="42"/>
      <c r="I84" s="42"/>
      <c r="J84" s="42"/>
      <c r="K84" s="42"/>
      <c r="L84" s="42"/>
      <c r="M84" s="42"/>
      <c r="N84" s="42"/>
      <c r="O84" s="42"/>
      <c r="P84" s="42"/>
      <c r="Q84" s="42"/>
    </row>
    <row r="85" spans="1:17">
      <c r="A85" s="42"/>
      <c r="B85" s="42"/>
      <c r="C85" s="42"/>
      <c r="D85" s="42"/>
      <c r="E85" s="42"/>
      <c r="F85" s="42"/>
      <c r="G85" s="42"/>
      <c r="H85" s="42"/>
      <c r="I85" s="42"/>
      <c r="J85" s="42"/>
      <c r="K85" s="42"/>
      <c r="L85" s="42"/>
      <c r="M85" s="42"/>
      <c r="N85" s="42"/>
      <c r="O85" s="42"/>
      <c r="P85" s="42"/>
      <c r="Q85" s="42"/>
    </row>
    <row r="86" spans="1:17">
      <c r="A86" s="42"/>
      <c r="B86" s="42"/>
      <c r="C86" s="42"/>
      <c r="D86" s="42"/>
      <c r="E86" s="42"/>
      <c r="F86" s="42"/>
      <c r="G86" s="42"/>
      <c r="H86" s="42"/>
      <c r="I86" s="42"/>
      <c r="J86" s="42"/>
      <c r="K86" s="42"/>
      <c r="L86" s="42"/>
      <c r="M86" s="42"/>
      <c r="N86" s="42"/>
      <c r="O86" s="42"/>
      <c r="P86" s="42"/>
      <c r="Q86" s="42"/>
    </row>
    <row r="87" spans="1:17">
      <c r="A87" s="42"/>
      <c r="B87" s="42"/>
      <c r="C87" s="42"/>
      <c r="D87" s="42"/>
      <c r="E87" s="42"/>
      <c r="F87" s="42"/>
      <c r="G87" s="42"/>
      <c r="H87" s="42"/>
      <c r="I87" s="42"/>
      <c r="J87" s="42"/>
      <c r="K87" s="42"/>
      <c r="L87" s="42"/>
      <c r="M87" s="42"/>
      <c r="N87" s="42"/>
      <c r="O87" s="42"/>
      <c r="P87" s="42"/>
      <c r="Q87" s="42"/>
    </row>
    <row r="88" spans="1:17">
      <c r="A88" s="42"/>
      <c r="B88" s="42"/>
      <c r="C88" s="42"/>
      <c r="D88" s="42"/>
      <c r="E88" s="42"/>
      <c r="F88" s="42"/>
      <c r="G88" s="42"/>
      <c r="H88" s="42"/>
      <c r="I88" s="42"/>
      <c r="J88" s="42"/>
      <c r="K88" s="42"/>
      <c r="L88" s="42"/>
      <c r="M88" s="42"/>
      <c r="N88" s="42"/>
      <c r="O88" s="42"/>
      <c r="P88" s="42"/>
      <c r="Q88" s="42"/>
    </row>
  </sheetData>
  <mergeCells count="5">
    <mergeCell ref="D1:E1"/>
    <mergeCell ref="F1:G1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8"/>
  </sheetPr>
  <dimension ref="A1:AQ105"/>
  <sheetViews>
    <sheetView zoomScale="85" zoomScaleNormal="85" topLeftCell="D27" workbookViewId="0">
      <selection activeCell="A3" sqref="A3:I5"/>
    </sheetView>
  </sheetViews>
  <sheetFormatPr defaultColWidth="8.75454545454545" defaultRowHeight="14"/>
  <cols>
    <col min="7" max="7" width="10.6272727272727" customWidth="1"/>
  </cols>
  <sheetData>
    <row r="1" ht="15.5" spans="1:7">
      <c r="A1" s="76" t="s">
        <v>337</v>
      </c>
      <c r="B1" s="77" t="s">
        <v>1</v>
      </c>
      <c r="C1" s="25" t="s">
        <v>338</v>
      </c>
      <c r="D1" s="1" t="s">
        <v>8</v>
      </c>
      <c r="E1" s="1"/>
      <c r="F1" s="1" t="s">
        <v>9</v>
      </c>
      <c r="G1" s="1"/>
    </row>
    <row r="2" ht="15.5" spans="1:7">
      <c r="A2" s="78"/>
      <c r="B2" s="79"/>
      <c r="C2" s="25"/>
      <c r="D2" s="80" t="s">
        <v>363</v>
      </c>
      <c r="E2" s="80" t="s">
        <v>364</v>
      </c>
      <c r="F2" s="80" t="s">
        <v>363</v>
      </c>
      <c r="G2" s="80" t="s">
        <v>364</v>
      </c>
    </row>
    <row r="3" spans="1:9">
      <c r="A3" s="1">
        <f>VLOOKUP(B3,文献质量评价!$A$1:$L$40,2,0)</f>
        <v>35</v>
      </c>
      <c r="B3" s="33" t="s">
        <v>147</v>
      </c>
      <c r="C3" s="27">
        <f>VLOOKUP(B3,文献质量评价!$A$1:$L$40,3,0)</f>
        <v>2013</v>
      </c>
      <c r="D3" s="1">
        <v>34</v>
      </c>
      <c r="E3" s="1">
        <v>84</v>
      </c>
      <c r="F3" s="1">
        <v>32</v>
      </c>
      <c r="G3" s="1">
        <v>66</v>
      </c>
      <c r="H3" t="s">
        <v>374</v>
      </c>
      <c r="I3" t="str">
        <f>VLOOKUP(B3,文献质量评价!$A$1:$L$40,12,0)</f>
        <v>Old</v>
      </c>
    </row>
    <row r="4" spans="1:9">
      <c r="A4" s="1">
        <f>VLOOKUP(B4,文献质量评价!$A$1:$L$40,2,0)</f>
        <v>62</v>
      </c>
      <c r="B4" s="33" t="s">
        <v>260</v>
      </c>
      <c r="C4" s="27">
        <f>VLOOKUP(B4,文献质量评价!$A$1:$L$40,3,0)</f>
        <v>2018</v>
      </c>
      <c r="D4" s="1">
        <v>29</v>
      </c>
      <c r="E4" s="1">
        <v>78</v>
      </c>
      <c r="F4" s="1">
        <v>34</v>
      </c>
      <c r="G4" s="1">
        <v>78</v>
      </c>
      <c r="H4" t="s">
        <v>374</v>
      </c>
      <c r="I4" t="str">
        <f>VLOOKUP(B4,文献质量评价!$A$1:$L$40,12,0)</f>
        <v>Old</v>
      </c>
    </row>
    <row r="5" spans="1:9">
      <c r="A5" s="1">
        <f>VLOOKUP(B5,文献质量评价!$A$1:$L$40,2,0)</f>
        <v>79</v>
      </c>
      <c r="B5" s="1" t="s">
        <v>354</v>
      </c>
      <c r="C5" s="27">
        <f>VLOOKUP(B5,文献质量评价!$A$1:$L$40,3,0)</f>
        <v>2021</v>
      </c>
      <c r="D5" s="1">
        <v>0</v>
      </c>
      <c r="E5" s="1">
        <v>30</v>
      </c>
      <c r="F5" s="1">
        <v>2</v>
      </c>
      <c r="G5" s="1">
        <v>30</v>
      </c>
      <c r="H5" t="s">
        <v>374</v>
      </c>
      <c r="I5" t="str">
        <f>VLOOKUP(B5,文献质量评价!$A$1:$L$40,12,0)</f>
        <v>Old</v>
      </c>
    </row>
    <row r="7" spans="1:43">
      <c r="A7" s="46"/>
      <c r="B7" s="46"/>
      <c r="C7" s="46"/>
      <c r="D7" s="82" t="s">
        <v>365</v>
      </c>
      <c r="E7" s="45"/>
      <c r="F7" s="45"/>
      <c r="G7" s="45"/>
      <c r="H7" s="45"/>
      <c r="I7" s="45"/>
      <c r="J7" s="46"/>
      <c r="K7" s="46"/>
      <c r="L7" s="46"/>
      <c r="M7" s="46"/>
      <c r="N7" s="44"/>
      <c r="O7" s="46"/>
      <c r="P7" s="46"/>
      <c r="Q7" s="46"/>
      <c r="R7" s="82" t="s">
        <v>366</v>
      </c>
      <c r="S7" s="45"/>
      <c r="T7" s="45"/>
      <c r="U7" s="45"/>
      <c r="V7" s="45"/>
      <c r="W7" s="83"/>
      <c r="X7" s="84"/>
      <c r="Y7" s="84"/>
      <c r="Z7" s="84"/>
      <c r="AA7" s="84"/>
      <c r="AB7" s="84"/>
      <c r="AE7" s="45" t="s">
        <v>367</v>
      </c>
      <c r="AF7" s="45"/>
      <c r="AG7" s="45"/>
      <c r="AH7" s="45"/>
      <c r="AI7" s="45"/>
      <c r="AJ7" s="45"/>
      <c r="AK7" s="45"/>
      <c r="AL7" s="45"/>
      <c r="AM7" s="45"/>
      <c r="AN7" s="45"/>
      <c r="AO7" s="46"/>
      <c r="AP7" s="46"/>
      <c r="AQ7" s="46"/>
    </row>
    <row r="8" spans="1:43">
      <c r="A8" s="46"/>
      <c r="B8" s="46"/>
      <c r="C8" s="46"/>
      <c r="D8" s="45"/>
      <c r="E8" s="45"/>
      <c r="F8" s="45"/>
      <c r="G8" s="45"/>
      <c r="H8" s="45"/>
      <c r="I8" s="45"/>
      <c r="J8" s="46"/>
      <c r="K8" s="46"/>
      <c r="L8" s="46"/>
      <c r="M8" s="46"/>
      <c r="N8" s="44"/>
      <c r="O8" s="46"/>
      <c r="P8" s="46"/>
      <c r="Q8" s="46"/>
      <c r="R8" s="45"/>
      <c r="S8" s="45"/>
      <c r="T8" s="45"/>
      <c r="U8" s="45"/>
      <c r="V8" s="45"/>
      <c r="W8" s="83"/>
      <c r="X8" s="84"/>
      <c r="Y8" s="84"/>
      <c r="Z8" s="84"/>
      <c r="AA8" s="84"/>
      <c r="AB8" s="84"/>
      <c r="AE8" s="46"/>
      <c r="AF8" s="46"/>
      <c r="AG8" s="46"/>
      <c r="AH8" s="46"/>
      <c r="AI8" s="46"/>
      <c r="AJ8" s="46"/>
      <c r="AK8" s="46"/>
      <c r="AL8" s="46"/>
      <c r="AM8" s="46"/>
      <c r="AN8" s="46"/>
      <c r="AO8" s="46"/>
      <c r="AP8" s="46"/>
      <c r="AQ8" s="46"/>
    </row>
    <row r="9" spans="1:28">
      <c r="A9" s="46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O9" s="46"/>
      <c r="P9" s="46"/>
      <c r="Q9" s="46"/>
      <c r="R9" s="46"/>
      <c r="S9" s="46"/>
      <c r="T9" s="46"/>
      <c r="U9" s="46"/>
      <c r="V9" s="46"/>
      <c r="W9" s="84"/>
      <c r="X9" s="84"/>
      <c r="Y9" s="84"/>
      <c r="Z9" s="84"/>
      <c r="AA9" s="84"/>
      <c r="AB9" s="84"/>
    </row>
    <row r="34" spans="1:31">
      <c r="A34" s="36"/>
      <c r="B34" s="36"/>
      <c r="C34" s="36"/>
      <c r="D34" s="37" t="s">
        <v>369</v>
      </c>
      <c r="E34" s="38"/>
      <c r="F34" s="38"/>
      <c r="G34" s="38"/>
      <c r="H34" s="38"/>
      <c r="I34" s="38"/>
      <c r="J34" s="36"/>
      <c r="K34" s="36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  <c r="AA34" s="36"/>
      <c r="AB34" s="36"/>
      <c r="AC34" s="36"/>
      <c r="AD34" s="36"/>
      <c r="AE34" s="36"/>
    </row>
    <row r="35" spans="1:31">
      <c r="A35" s="36"/>
      <c r="B35" s="36"/>
      <c r="C35" s="36"/>
      <c r="D35" s="38"/>
      <c r="E35" s="38"/>
      <c r="F35" s="38"/>
      <c r="G35" s="38"/>
      <c r="H35" s="38"/>
      <c r="I35" s="38"/>
      <c r="J35" s="36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  <c r="AA35" s="36"/>
      <c r="AB35" s="36"/>
      <c r="AC35" s="36"/>
      <c r="AD35" s="36"/>
      <c r="AE35" s="36"/>
    </row>
    <row r="61" spans="1:29">
      <c r="A61" s="88"/>
      <c r="B61" s="88"/>
      <c r="C61" s="88"/>
      <c r="D61" s="89" t="s">
        <v>370</v>
      </c>
      <c r="E61" s="90"/>
      <c r="F61" s="90"/>
      <c r="G61" s="90"/>
      <c r="H61" s="90"/>
      <c r="I61" s="90"/>
      <c r="J61" s="88"/>
      <c r="K61" s="88"/>
      <c r="L61" s="88"/>
      <c r="M61" s="88"/>
      <c r="N61" s="88"/>
      <c r="O61" s="88"/>
      <c r="P61" s="88"/>
      <c r="Q61" s="88"/>
      <c r="R61" s="88"/>
      <c r="S61" s="88"/>
      <c r="T61" s="88"/>
      <c r="U61" s="88"/>
      <c r="V61" s="88"/>
      <c r="W61" s="88"/>
      <c r="X61" s="88"/>
      <c r="Y61" s="88"/>
      <c r="Z61" s="88"/>
      <c r="AA61" s="88"/>
      <c r="AB61" s="88"/>
      <c r="AC61" s="88"/>
    </row>
    <row r="62" spans="1:29">
      <c r="A62" s="88"/>
      <c r="B62" s="88"/>
      <c r="C62" s="88"/>
      <c r="D62" s="90"/>
      <c r="E62" s="90"/>
      <c r="F62" s="90"/>
      <c r="G62" s="90"/>
      <c r="H62" s="90"/>
      <c r="I62" s="90"/>
      <c r="J62" s="88"/>
      <c r="K62" s="88"/>
      <c r="L62" s="88"/>
      <c r="M62" s="88"/>
      <c r="N62" s="88"/>
      <c r="O62" s="88"/>
      <c r="P62" s="88"/>
      <c r="Q62" s="88"/>
      <c r="R62" s="88"/>
      <c r="S62" s="88"/>
      <c r="T62" s="88"/>
      <c r="U62" s="88"/>
      <c r="V62" s="88"/>
      <c r="W62" s="88"/>
      <c r="X62" s="88"/>
      <c r="Y62" s="88"/>
      <c r="Z62" s="88"/>
      <c r="AA62" s="88"/>
      <c r="AB62" s="88"/>
      <c r="AC62" s="88"/>
    </row>
    <row r="104" spans="1:29">
      <c r="A104" s="88"/>
      <c r="B104" s="88"/>
      <c r="C104" s="88"/>
      <c r="D104" s="89" t="s">
        <v>375</v>
      </c>
      <c r="E104" s="90"/>
      <c r="F104" s="90"/>
      <c r="G104" s="90"/>
      <c r="H104" s="90"/>
      <c r="I104" s="90"/>
      <c r="J104" s="88"/>
      <c r="K104" s="88"/>
      <c r="L104" s="88"/>
      <c r="M104" s="88"/>
      <c r="N104" s="88"/>
      <c r="O104" s="88"/>
      <c r="P104" s="88"/>
      <c r="Q104" s="88"/>
      <c r="R104" s="88"/>
      <c r="S104" s="88"/>
      <c r="T104" s="88"/>
      <c r="U104" s="88"/>
      <c r="V104" s="88"/>
      <c r="W104" s="88"/>
      <c r="X104" s="88"/>
      <c r="Y104" s="88"/>
      <c r="Z104" s="88"/>
      <c r="AA104" s="88"/>
      <c r="AB104" s="88"/>
      <c r="AC104" s="88"/>
    </row>
    <row r="105" spans="1:29">
      <c r="A105" s="88"/>
      <c r="B105" s="88"/>
      <c r="C105" s="88"/>
      <c r="D105" s="90"/>
      <c r="E105" s="90"/>
      <c r="F105" s="90"/>
      <c r="G105" s="90"/>
      <c r="H105" s="90"/>
      <c r="I105" s="90"/>
      <c r="J105" s="88"/>
      <c r="K105" s="88"/>
      <c r="L105" s="88"/>
      <c r="M105" s="88"/>
      <c r="N105" s="88"/>
      <c r="O105" s="88"/>
      <c r="P105" s="88"/>
      <c r="Q105" s="88"/>
      <c r="R105" s="88"/>
      <c r="S105" s="88"/>
      <c r="T105" s="88"/>
      <c r="U105" s="88"/>
      <c r="V105" s="88"/>
      <c r="W105" s="88"/>
      <c r="X105" s="88"/>
      <c r="Y105" s="88"/>
      <c r="Z105" s="88"/>
      <c r="AA105" s="88"/>
      <c r="AB105" s="88"/>
      <c r="AC105" s="88"/>
    </row>
  </sheetData>
  <mergeCells count="6">
    <mergeCell ref="D1:E1"/>
    <mergeCell ref="F1:G1"/>
    <mergeCell ref="AE7:AN7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E73"/>
  <sheetViews>
    <sheetView zoomScale="85" zoomScaleNormal="85" topLeftCell="B23" workbookViewId="0">
      <selection activeCell="AD11" sqref="AD11"/>
    </sheetView>
  </sheetViews>
  <sheetFormatPr defaultColWidth="8.75454545454545" defaultRowHeight="14"/>
  <cols>
    <col min="8" max="8" width="11.7545454545455"/>
  </cols>
  <sheetData>
    <row r="1" ht="15.5" spans="1:7">
      <c r="A1" s="76" t="s">
        <v>337</v>
      </c>
      <c r="B1" s="77" t="s">
        <v>1</v>
      </c>
      <c r="C1" s="25" t="s">
        <v>338</v>
      </c>
      <c r="D1" s="1" t="s">
        <v>8</v>
      </c>
      <c r="E1" s="1"/>
      <c r="F1" s="1" t="s">
        <v>9</v>
      </c>
      <c r="G1" s="1"/>
    </row>
    <row r="2" ht="15.5" spans="1:8">
      <c r="A2" s="78"/>
      <c r="B2" s="79"/>
      <c r="C2" s="25"/>
      <c r="D2" s="80" t="s">
        <v>363</v>
      </c>
      <c r="E2" s="80" t="s">
        <v>364</v>
      </c>
      <c r="F2" s="80" t="s">
        <v>363</v>
      </c>
      <c r="G2" s="80" t="s">
        <v>364</v>
      </c>
      <c r="H2" t="s">
        <v>376</v>
      </c>
    </row>
    <row r="3" spans="1:8">
      <c r="A3" s="91">
        <f>VLOOKUP(B3,文献质量评价!$A$1:$L$40,2,0)</f>
        <v>25</v>
      </c>
      <c r="B3" s="68" t="s">
        <v>143</v>
      </c>
      <c r="C3" s="92">
        <f>VLOOKUP(B3,文献质量评价!$A$1:$L$40,3,0)</f>
        <v>2011</v>
      </c>
      <c r="D3" s="91">
        <v>0</v>
      </c>
      <c r="E3" s="91">
        <v>20</v>
      </c>
      <c r="F3" s="91">
        <v>2</v>
      </c>
      <c r="G3" s="91">
        <v>20</v>
      </c>
      <c r="H3" t="str">
        <f>VLOOKUP(B3,文献质量评价!$A$1:$L$40,12,0)</f>
        <v>Old</v>
      </c>
    </row>
    <row r="4" spans="1:8">
      <c r="A4" s="91">
        <f>VLOOKUP(B4,文献质量评价!$A$1:$L$40,2,0)</f>
        <v>43</v>
      </c>
      <c r="B4" s="93" t="s">
        <v>377</v>
      </c>
      <c r="C4" s="92">
        <f>VLOOKUP(B4,文献质量评价!$A$1:$L$40,3,0)</f>
        <v>2015</v>
      </c>
      <c r="D4" s="91">
        <v>0</v>
      </c>
      <c r="E4" s="91">
        <v>40</v>
      </c>
      <c r="F4" s="91">
        <v>1</v>
      </c>
      <c r="G4" s="91">
        <v>40</v>
      </c>
      <c r="H4" t="str">
        <f>VLOOKUP(B4,文献质量评价!$A$1:$L$40,12,0)</f>
        <v>Child</v>
      </c>
    </row>
    <row r="5" spans="1:8">
      <c r="A5" s="91">
        <f>VLOOKUP(B5,文献质量评价!$A$1:$L$40,2,0)</f>
        <v>61</v>
      </c>
      <c r="B5" s="93" t="s">
        <v>378</v>
      </c>
      <c r="C5" s="92">
        <f>VLOOKUP(B5,文献质量评价!$A$1:$L$40,3,0)</f>
        <v>2018</v>
      </c>
      <c r="D5" s="91">
        <v>0</v>
      </c>
      <c r="E5" s="91">
        <v>20</v>
      </c>
      <c r="F5" s="91">
        <v>3</v>
      </c>
      <c r="G5" s="91">
        <v>20</v>
      </c>
      <c r="H5" t="str">
        <f>VLOOKUP(B5,文献质量评价!$A$1:$L$40,12,0)</f>
        <v>Old</v>
      </c>
    </row>
    <row r="6" spans="1:8">
      <c r="A6" s="91">
        <f>VLOOKUP(B6,文献质量评价!$A$1:$L$40,2,0)</f>
        <v>82</v>
      </c>
      <c r="B6" s="91" t="s">
        <v>379</v>
      </c>
      <c r="C6" s="92">
        <f>VLOOKUP(B6,文献质量评价!$A$1:$L$40,3,0)</f>
        <v>2022</v>
      </c>
      <c r="D6" s="91">
        <v>0</v>
      </c>
      <c r="E6" s="91">
        <v>52</v>
      </c>
      <c r="F6" s="91">
        <v>2</v>
      </c>
      <c r="G6" s="91">
        <v>52</v>
      </c>
      <c r="H6" t="str">
        <f>VLOOKUP(B6,文献质量评价!$A$1:$L$40,12,0)</f>
        <v>Old</v>
      </c>
    </row>
    <row r="7" spans="1:8">
      <c r="A7" s="91">
        <f>VLOOKUP(B7,文献质量评价!$A$1:$L$40,2,0)</f>
        <v>11</v>
      </c>
      <c r="B7" s="57" t="s">
        <v>136</v>
      </c>
      <c r="C7" s="92">
        <f>VLOOKUP(B7,文献质量评价!$A$1:$L$40,3,0)</f>
        <v>2006</v>
      </c>
      <c r="D7" s="1">
        <v>0</v>
      </c>
      <c r="E7" s="1">
        <v>25</v>
      </c>
      <c r="F7" s="1">
        <v>0</v>
      </c>
      <c r="G7" s="1">
        <v>25</v>
      </c>
      <c r="H7" t="str">
        <f>VLOOKUP(B7,文献质量评价!$A$1:$L$40,12,0)</f>
        <v>Old</v>
      </c>
    </row>
    <row r="8" spans="1:8">
      <c r="A8" s="91">
        <f>VLOOKUP(B8,文献质量评价!$A$1:$L$40,2,0)</f>
        <v>3</v>
      </c>
      <c r="B8" s="57" t="s">
        <v>128</v>
      </c>
      <c r="C8" s="92">
        <f>VLOOKUP(B8,文献质量评价!$A$1:$L$40,3,0)</f>
        <v>2002</v>
      </c>
      <c r="D8" s="1">
        <v>0</v>
      </c>
      <c r="E8" s="1">
        <v>29</v>
      </c>
      <c r="F8" s="1">
        <v>0</v>
      </c>
      <c r="G8" s="1">
        <v>31</v>
      </c>
      <c r="H8" t="str">
        <f>VLOOKUP(B8,文献质量评价!$A$1:$L$40,12,0)</f>
        <v>Old</v>
      </c>
    </row>
    <row r="11" spans="1:28">
      <c r="A11" s="46"/>
      <c r="B11" s="46"/>
      <c r="C11" s="46"/>
      <c r="D11" s="82" t="s">
        <v>380</v>
      </c>
      <c r="E11" s="45"/>
      <c r="F11" s="45"/>
      <c r="G11" s="45"/>
      <c r="H11" s="45"/>
      <c r="I11" s="45"/>
      <c r="J11" s="46"/>
      <c r="K11" s="46"/>
      <c r="L11" s="46"/>
      <c r="M11" s="46"/>
      <c r="N11" s="44"/>
      <c r="O11" s="46"/>
      <c r="P11" s="46"/>
      <c r="Q11" s="46"/>
      <c r="R11" s="82" t="s">
        <v>366</v>
      </c>
      <c r="S11" s="45"/>
      <c r="T11" s="45"/>
      <c r="U11" s="45"/>
      <c r="V11" s="45"/>
      <c r="W11" s="83"/>
      <c r="X11" s="84"/>
      <c r="Y11" s="84"/>
      <c r="Z11" s="84"/>
      <c r="AA11" s="84"/>
      <c r="AB11" s="84"/>
    </row>
    <row r="12" spans="1:28">
      <c r="A12" s="46"/>
      <c r="B12" s="46"/>
      <c r="C12" s="46"/>
      <c r="D12" s="45"/>
      <c r="E12" s="45"/>
      <c r="F12" s="45"/>
      <c r="G12" s="45"/>
      <c r="H12" s="45"/>
      <c r="I12" s="45"/>
      <c r="J12" s="46"/>
      <c r="K12" s="46"/>
      <c r="L12" s="46"/>
      <c r="M12" s="46"/>
      <c r="N12" s="44"/>
      <c r="O12" s="46"/>
      <c r="P12" s="46"/>
      <c r="Q12" s="46"/>
      <c r="R12" s="45"/>
      <c r="S12" s="45"/>
      <c r="T12" s="45"/>
      <c r="U12" s="45"/>
      <c r="V12" s="45"/>
      <c r="W12" s="83"/>
      <c r="X12" s="84"/>
      <c r="Y12" s="84"/>
      <c r="Z12" s="84"/>
      <c r="AA12" s="84"/>
      <c r="AB12" s="84"/>
    </row>
    <row r="13" spans="1:28">
      <c r="A13" s="46"/>
      <c r="B13" s="46"/>
      <c r="C13" s="46"/>
      <c r="D13" s="46"/>
      <c r="E13" s="46"/>
      <c r="F13" s="46"/>
      <c r="G13" s="46"/>
      <c r="H13" s="46"/>
      <c r="I13" s="46"/>
      <c r="J13" s="46"/>
      <c r="K13" s="46"/>
      <c r="L13" s="46"/>
      <c r="M13" s="46"/>
      <c r="O13" s="46"/>
      <c r="P13" s="46"/>
      <c r="Q13" s="46"/>
      <c r="R13" s="46"/>
      <c r="S13" s="46"/>
      <c r="T13" s="46"/>
      <c r="U13" s="46"/>
      <c r="V13" s="46"/>
      <c r="W13" s="84"/>
      <c r="X13" s="84"/>
      <c r="Y13" s="84"/>
      <c r="Z13" s="84"/>
      <c r="AA13" s="84"/>
      <c r="AB13" s="84"/>
    </row>
    <row r="45" spans="1:31">
      <c r="A45" s="36"/>
      <c r="B45" s="36"/>
      <c r="C45" s="36"/>
      <c r="D45" s="37" t="s">
        <v>369</v>
      </c>
      <c r="E45" s="38"/>
      <c r="F45" s="38"/>
      <c r="G45" s="38"/>
      <c r="H45" s="38"/>
      <c r="I45" s="38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  <c r="AA45" s="36"/>
      <c r="AB45" s="36"/>
      <c r="AC45" s="36"/>
      <c r="AD45" s="36"/>
      <c r="AE45" s="36"/>
    </row>
    <row r="46" spans="1:31">
      <c r="A46" s="36"/>
      <c r="B46" s="36"/>
      <c r="C46" s="36"/>
      <c r="D46" s="38"/>
      <c r="E46" s="38"/>
      <c r="F46" s="38"/>
      <c r="G46" s="38"/>
      <c r="H46" s="38"/>
      <c r="I46" s="38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  <c r="AA46" s="36"/>
      <c r="AB46" s="36"/>
      <c r="AC46" s="36"/>
      <c r="AD46" s="36"/>
      <c r="AE46" s="36"/>
    </row>
    <row r="72" spans="1:29">
      <c r="A72" s="88"/>
      <c r="B72" s="88"/>
      <c r="C72" s="88"/>
      <c r="D72" s="89" t="s">
        <v>370</v>
      </c>
      <c r="E72" s="90"/>
      <c r="F72" s="90"/>
      <c r="G72" s="90"/>
      <c r="H72" s="90"/>
      <c r="I72" s="90"/>
      <c r="J72" s="88"/>
      <c r="K72" s="88"/>
      <c r="L72" s="88"/>
      <c r="M72" s="88"/>
      <c r="N72" s="88"/>
      <c r="O72" s="88"/>
      <c r="P72" s="88"/>
      <c r="Q72" s="88"/>
      <c r="R72" s="88"/>
      <c r="S72" s="88"/>
      <c r="T72" s="88"/>
      <c r="U72" s="88"/>
      <c r="V72" s="88"/>
      <c r="W72" s="88"/>
      <c r="X72" s="88"/>
      <c r="Y72" s="88"/>
      <c r="Z72" s="88"/>
      <c r="AA72" s="88"/>
      <c r="AB72" s="88"/>
      <c r="AC72" s="88"/>
    </row>
    <row r="73" spans="1:29">
      <c r="A73" s="88"/>
      <c r="B73" s="88"/>
      <c r="C73" s="88"/>
      <c r="D73" s="90"/>
      <c r="E73" s="90"/>
      <c r="F73" s="90"/>
      <c r="G73" s="90"/>
      <c r="H73" s="90"/>
      <c r="I73" s="90"/>
      <c r="J73" s="88"/>
      <c r="K73" s="88"/>
      <c r="L73" s="88"/>
      <c r="M73" s="88"/>
      <c r="N73" s="88"/>
      <c r="O73" s="88"/>
      <c r="P73" s="88"/>
      <c r="Q73" s="88"/>
      <c r="R73" s="88"/>
      <c r="S73" s="88"/>
      <c r="T73" s="88"/>
      <c r="U73" s="88"/>
      <c r="V73" s="88"/>
      <c r="W73" s="88"/>
      <c r="X73" s="88"/>
      <c r="Y73" s="88"/>
      <c r="Z73" s="88"/>
      <c r="AA73" s="88"/>
      <c r="AB73" s="88"/>
      <c r="AC73" s="88"/>
    </row>
  </sheetData>
  <mergeCells count="5">
    <mergeCell ref="D1:E1"/>
    <mergeCell ref="F1:G1"/>
    <mergeCell ref="A1:A2"/>
    <mergeCell ref="B1:B2"/>
    <mergeCell ref="C1:C2"/>
  </mergeCells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5" tint="0.799981688894314"/>
  </sheetPr>
  <dimension ref="A1:AP85"/>
  <sheetViews>
    <sheetView zoomScale="85" zoomScaleNormal="85" topLeftCell="A53" workbookViewId="0">
      <selection activeCell="B4" sqref="B4:B10"/>
    </sheetView>
  </sheetViews>
  <sheetFormatPr defaultColWidth="8.75454545454545" defaultRowHeight="14"/>
  <sheetData>
    <row r="1" ht="15.5" spans="1:23">
      <c r="A1" s="76" t="s">
        <v>337</v>
      </c>
      <c r="B1" s="77" t="s">
        <v>1</v>
      </c>
      <c r="C1" s="25" t="s">
        <v>338</v>
      </c>
      <c r="D1" s="1" t="s">
        <v>8</v>
      </c>
      <c r="E1" s="1"/>
      <c r="F1" s="1" t="s">
        <v>9</v>
      </c>
      <c r="G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</row>
    <row r="2" ht="15.5" spans="1:23">
      <c r="A2" s="78"/>
      <c r="B2" s="79"/>
      <c r="C2" s="25"/>
      <c r="D2" s="80" t="s">
        <v>363</v>
      </c>
      <c r="E2" s="80" t="s">
        <v>364</v>
      </c>
      <c r="F2" s="80" t="s">
        <v>363</v>
      </c>
      <c r="G2" s="80" t="s">
        <v>364</v>
      </c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</row>
    <row r="3" spans="1:23">
      <c r="A3" s="1">
        <f>VLOOKUP(B3,文献质量评价!$A$1:$L$40,2,0)</f>
        <v>30</v>
      </c>
      <c r="B3" s="10" t="s">
        <v>39</v>
      </c>
      <c r="C3" s="10">
        <f>VLOOKUP(B3,文献质量评价!$A$1:$L$40,3,0)</f>
        <v>2013</v>
      </c>
      <c r="D3" s="27">
        <v>83</v>
      </c>
      <c r="E3" s="1">
        <v>382</v>
      </c>
      <c r="F3" s="1">
        <v>93</v>
      </c>
      <c r="G3" s="1">
        <v>401</v>
      </c>
      <c r="H3" t="str">
        <f>VLOOKUP(B3,文献质量评价!$A$1:$L$40,12,0)</f>
        <v>Old</v>
      </c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</row>
    <row r="4" spans="1:23">
      <c r="A4" s="1">
        <f>VLOOKUP(B4,文献质量评价!$A$1:$L$40,2,0)</f>
        <v>30</v>
      </c>
      <c r="B4" s="10" t="s">
        <v>39</v>
      </c>
      <c r="C4" s="10">
        <f>VLOOKUP(B4,文献质量评价!$A$1:$L$40,3,0)</f>
        <v>2013</v>
      </c>
      <c r="D4" s="27">
        <v>42</v>
      </c>
      <c r="E4" s="1">
        <v>412</v>
      </c>
      <c r="F4" s="1">
        <v>62</v>
      </c>
      <c r="G4" s="1">
        <v>423</v>
      </c>
      <c r="H4" t="str">
        <f>VLOOKUP(B4,文献质量评价!$A$1:$L$40,12,0)</f>
        <v>Old</v>
      </c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</row>
    <row r="5" spans="1:23">
      <c r="A5" s="1">
        <f>VLOOKUP(B5,文献质量评价!$A$1:$L$40,2,0)</f>
        <v>73</v>
      </c>
      <c r="B5" s="10" t="s">
        <v>31</v>
      </c>
      <c r="C5" s="10">
        <f>VLOOKUP(B5,文献质量评价!$A$1:$L$40,3,0)</f>
        <v>2021</v>
      </c>
      <c r="D5" s="1">
        <v>28</v>
      </c>
      <c r="E5" s="1">
        <v>111</v>
      </c>
      <c r="F5" s="1">
        <v>20</v>
      </c>
      <c r="G5" s="1">
        <v>106</v>
      </c>
      <c r="H5" t="str">
        <f>VLOOKUP(B5,文献质量评价!$A$1:$L$40,12,0)</f>
        <v>Old</v>
      </c>
      <c r="I5" t="s">
        <v>381</v>
      </c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</row>
    <row r="6" spans="1:21">
      <c r="A6" s="1">
        <f>VLOOKUP(B6,文献质量评价!$A$1:$L$40,2,0)</f>
        <v>48</v>
      </c>
      <c r="B6" s="33" t="s">
        <v>233</v>
      </c>
      <c r="C6" s="10">
        <f>VLOOKUP(B6,文献质量评价!$A$1:$L$40,3,0)</f>
        <v>2016</v>
      </c>
      <c r="D6" s="1">
        <v>3</v>
      </c>
      <c r="E6" s="1">
        <v>40</v>
      </c>
      <c r="F6" s="1">
        <v>9</v>
      </c>
      <c r="G6" s="1">
        <v>42</v>
      </c>
      <c r="H6" t="str">
        <f>VLOOKUP(B6,文献质量评价!$A$1:$L$40,12,0)</f>
        <v>Old</v>
      </c>
      <c r="K6" s="1"/>
      <c r="L6" s="86"/>
      <c r="M6" s="1"/>
      <c r="N6" s="1"/>
      <c r="O6" s="1"/>
      <c r="P6" s="32"/>
      <c r="Q6" s="1"/>
      <c r="R6" s="1"/>
      <c r="S6" s="1"/>
      <c r="T6" s="1"/>
      <c r="U6" s="22"/>
    </row>
    <row r="7" spans="1:21">
      <c r="A7" s="1">
        <f>VLOOKUP(B7,文献质量评价!$A$1:$L$40,2,0)</f>
        <v>57</v>
      </c>
      <c r="B7" s="33" t="s">
        <v>216</v>
      </c>
      <c r="C7" s="10">
        <f>VLOOKUP(B7,文献质量评价!$A$1:$L$40,3,0)</f>
        <v>2018</v>
      </c>
      <c r="D7" s="1">
        <v>1</v>
      </c>
      <c r="E7" s="1">
        <v>39</v>
      </c>
      <c r="F7" s="1">
        <v>6</v>
      </c>
      <c r="G7" s="1">
        <v>39</v>
      </c>
      <c r="H7" t="str">
        <f>VLOOKUP(B7,文献质量评价!$A$1:$L$40,12,0)</f>
        <v>Old</v>
      </c>
      <c r="K7" s="1"/>
      <c r="L7" s="86"/>
      <c r="M7" s="1"/>
      <c r="N7" s="1"/>
      <c r="O7" s="1"/>
      <c r="P7" s="32"/>
      <c r="Q7" s="1"/>
      <c r="R7" s="1"/>
      <c r="S7" s="1"/>
      <c r="T7" s="1"/>
      <c r="U7" s="22"/>
    </row>
    <row r="8" spans="1:20">
      <c r="A8" s="1">
        <f>VLOOKUP(B8,文献质量评价!$A$1:$L$40,2,0)</f>
        <v>60</v>
      </c>
      <c r="B8" s="33" t="s">
        <v>185</v>
      </c>
      <c r="C8" s="10">
        <f>VLOOKUP(B8,文献质量评价!$A$1:$L$40,3,0)</f>
        <v>2018</v>
      </c>
      <c r="D8" s="1">
        <v>12</v>
      </c>
      <c r="E8" s="1">
        <v>40</v>
      </c>
      <c r="F8" s="1">
        <v>22</v>
      </c>
      <c r="G8" s="1">
        <v>40</v>
      </c>
      <c r="H8" t="str">
        <f>VLOOKUP(B8,文献质量评价!$A$1:$L$40,12,0)</f>
        <v>Old</v>
      </c>
      <c r="K8" s="1"/>
      <c r="L8" s="1"/>
      <c r="M8" s="1"/>
      <c r="N8" s="1"/>
      <c r="O8" s="1"/>
      <c r="P8" s="1"/>
      <c r="Q8" s="1"/>
      <c r="R8" s="1"/>
      <c r="S8" s="1"/>
      <c r="T8" s="1"/>
    </row>
    <row r="9" spans="1:20">
      <c r="A9" s="1">
        <f>VLOOKUP(B9,文献质量评价!$A$1:$L$40,2,0)</f>
        <v>62</v>
      </c>
      <c r="B9" s="33" t="s">
        <v>260</v>
      </c>
      <c r="C9" s="10">
        <f>VLOOKUP(B9,文献质量评价!$A$1:$L$40,3,0)</f>
        <v>2018</v>
      </c>
      <c r="D9" s="1">
        <v>8</v>
      </c>
      <c r="E9" s="1">
        <v>78</v>
      </c>
      <c r="F9" s="1">
        <v>19</v>
      </c>
      <c r="G9" s="1">
        <v>78</v>
      </c>
      <c r="H9" t="str">
        <f>VLOOKUP(B9,文献质量评价!$A$1:$L$40,12,0)</f>
        <v>Old</v>
      </c>
      <c r="K9" s="1"/>
      <c r="L9" s="87"/>
      <c r="M9" s="1"/>
      <c r="N9" s="1"/>
      <c r="O9" s="1"/>
      <c r="P9" s="1"/>
      <c r="Q9" s="1"/>
      <c r="R9" s="1"/>
      <c r="S9" s="1"/>
      <c r="T9" s="1"/>
    </row>
    <row r="10" spans="1:21">
      <c r="A10" s="1">
        <f>VLOOKUP(B10,文献质量评价!$A$1:$L$40,2,0)</f>
        <v>92</v>
      </c>
      <c r="B10" s="85" t="s">
        <v>105</v>
      </c>
      <c r="C10" s="10">
        <f>VLOOKUP(B10,文献质量评价!$A$1:$L$40,3,0)</f>
        <v>2013</v>
      </c>
      <c r="D10" s="1">
        <v>91</v>
      </c>
      <c r="E10" s="1">
        <v>575</v>
      </c>
      <c r="F10" s="1">
        <v>118</v>
      </c>
      <c r="G10" s="1">
        <v>580</v>
      </c>
      <c r="H10" t="str">
        <f>VLOOKUP(B10,文献质量评价!$A$1:$L$40,12,0)</f>
        <v>Old</v>
      </c>
      <c r="L10" s="81"/>
      <c r="M10" s="1"/>
      <c r="N10" s="1"/>
      <c r="O10" s="1"/>
      <c r="P10" s="32"/>
      <c r="Q10" s="1"/>
      <c r="R10" s="1"/>
      <c r="S10" s="1"/>
      <c r="T10" s="1"/>
      <c r="U10" s="22"/>
    </row>
    <row r="11" spans="12:21">
      <c r="L11" s="81"/>
      <c r="M11" s="1"/>
      <c r="N11" s="1"/>
      <c r="O11" s="1"/>
      <c r="P11" s="32"/>
      <c r="Q11" s="1"/>
      <c r="R11" s="1"/>
      <c r="S11" s="1"/>
      <c r="T11" s="1"/>
      <c r="U11" s="22"/>
    </row>
    <row r="12" spans="12:21">
      <c r="L12" s="81"/>
      <c r="M12" s="1"/>
      <c r="N12" s="1"/>
      <c r="O12" s="1"/>
      <c r="P12" s="32"/>
      <c r="Q12" s="1"/>
      <c r="R12" s="1"/>
      <c r="S12" s="1"/>
      <c r="T12" s="1"/>
      <c r="U12" s="22"/>
    </row>
    <row r="17" spans="2:8">
      <c r="B17" s="85"/>
      <c r="C17" s="2"/>
      <c r="D17" s="1"/>
      <c r="E17" s="1"/>
      <c r="F17" s="1"/>
      <c r="G17" s="1"/>
      <c r="H17" s="22"/>
    </row>
    <row r="18" spans="2:8">
      <c r="B18" s="85"/>
      <c r="C18" s="2"/>
      <c r="D18" s="1"/>
      <c r="E18" s="1"/>
      <c r="F18" s="1"/>
      <c r="G18" s="1"/>
      <c r="H18" s="22"/>
    </row>
    <row r="21" spans="1:42">
      <c r="A21" s="46"/>
      <c r="B21" s="46"/>
      <c r="C21" s="46"/>
      <c r="D21" s="82" t="s">
        <v>365</v>
      </c>
      <c r="E21" s="45"/>
      <c r="F21" s="45"/>
      <c r="G21" s="45"/>
      <c r="H21" s="45"/>
      <c r="I21" s="45"/>
      <c r="J21" s="46"/>
      <c r="K21" s="46"/>
      <c r="L21" s="46"/>
      <c r="M21" s="46"/>
      <c r="N21" s="44"/>
      <c r="O21" s="46"/>
      <c r="P21" s="46"/>
      <c r="Q21" s="46"/>
      <c r="R21" s="82" t="s">
        <v>366</v>
      </c>
      <c r="S21" s="45"/>
      <c r="T21" s="45"/>
      <c r="U21" s="45"/>
      <c r="V21" s="45"/>
      <c r="W21" s="83"/>
      <c r="X21" s="84"/>
      <c r="Y21" s="84"/>
      <c r="Z21" s="84"/>
      <c r="AA21" s="84"/>
      <c r="AB21" s="84"/>
      <c r="AD21" s="45" t="s">
        <v>367</v>
      </c>
      <c r="AE21" s="45"/>
      <c r="AF21" s="45"/>
      <c r="AG21" s="45"/>
      <c r="AH21" s="45"/>
      <c r="AI21" s="45"/>
      <c r="AJ21" s="45"/>
      <c r="AK21" s="45"/>
      <c r="AL21" s="45"/>
      <c r="AM21" s="45"/>
      <c r="AN21" s="46"/>
      <c r="AO21" s="46"/>
      <c r="AP21" s="46"/>
    </row>
    <row r="22" spans="1:42">
      <c r="A22" s="46"/>
      <c r="B22" s="46"/>
      <c r="C22" s="46"/>
      <c r="D22" s="45"/>
      <c r="E22" s="45"/>
      <c r="F22" s="45"/>
      <c r="G22" s="45"/>
      <c r="H22" s="45"/>
      <c r="I22" s="45"/>
      <c r="J22" s="46"/>
      <c r="K22" s="46"/>
      <c r="L22" s="46"/>
      <c r="M22" s="46"/>
      <c r="N22" s="44"/>
      <c r="O22" s="46"/>
      <c r="P22" s="46"/>
      <c r="Q22" s="46"/>
      <c r="R22" s="45"/>
      <c r="S22" s="45"/>
      <c r="T22" s="45"/>
      <c r="U22" s="45"/>
      <c r="V22" s="45"/>
      <c r="W22" s="83"/>
      <c r="X22" s="84"/>
      <c r="Y22" s="84"/>
      <c r="Z22" s="84"/>
      <c r="AA22" s="84"/>
      <c r="AB22" s="84"/>
      <c r="AD22" s="46"/>
      <c r="AE22" s="46"/>
      <c r="AF22" s="46"/>
      <c r="AG22" s="46"/>
      <c r="AH22" s="46"/>
      <c r="AI22" s="46"/>
      <c r="AJ22" s="46"/>
      <c r="AK22" s="46"/>
      <c r="AL22" s="46"/>
      <c r="AM22" s="46"/>
      <c r="AN22" s="46"/>
      <c r="AO22" s="46"/>
      <c r="AP22" s="46"/>
    </row>
    <row r="23" spans="1:28">
      <c r="A23" s="46"/>
      <c r="B23" s="46"/>
      <c r="C23" s="46"/>
      <c r="D23" s="46"/>
      <c r="E23" s="46"/>
      <c r="F23" s="46"/>
      <c r="G23" s="46"/>
      <c r="H23" s="46"/>
      <c r="I23" s="46"/>
      <c r="J23" s="46"/>
      <c r="K23" s="46"/>
      <c r="L23" s="46"/>
      <c r="M23" s="46"/>
      <c r="O23" s="46"/>
      <c r="P23" s="46"/>
      <c r="Q23" s="46"/>
      <c r="R23" s="46"/>
      <c r="S23" s="46"/>
      <c r="T23" s="46"/>
      <c r="U23" s="46"/>
      <c r="V23" s="46"/>
      <c r="W23" s="84"/>
      <c r="X23" s="84"/>
      <c r="Y23" s="84"/>
      <c r="Z23" s="84"/>
      <c r="AA23" s="84"/>
      <c r="AB23" s="84"/>
    </row>
    <row r="32" spans="15:15">
      <c r="O32" t="s">
        <v>382</v>
      </c>
    </row>
    <row r="43" spans="19:19">
      <c r="S43" t="s">
        <v>383</v>
      </c>
    </row>
    <row r="53" spans="1:31">
      <c r="A53" s="36"/>
      <c r="B53" s="36"/>
      <c r="C53" s="36"/>
      <c r="D53" s="37" t="s">
        <v>384</v>
      </c>
      <c r="E53" s="38"/>
      <c r="F53" s="38"/>
      <c r="G53" s="38"/>
      <c r="H53" s="38"/>
      <c r="I53" s="38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  <c r="AA53" s="36"/>
      <c r="AB53" s="36"/>
      <c r="AC53" s="36"/>
      <c r="AD53" s="36"/>
      <c r="AE53" s="36"/>
    </row>
    <row r="54" spans="1:31">
      <c r="A54" s="36"/>
      <c r="B54" s="36"/>
      <c r="C54" s="36"/>
      <c r="D54" s="38"/>
      <c r="E54" s="38"/>
      <c r="F54" s="38"/>
      <c r="G54" s="38"/>
      <c r="H54" s="38"/>
      <c r="I54" s="38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  <c r="AA54" s="36"/>
      <c r="AB54" s="36"/>
      <c r="AC54" s="36"/>
      <c r="AD54" s="36"/>
      <c r="AE54" s="36"/>
    </row>
    <row r="84" spans="1:29">
      <c r="A84" s="88"/>
      <c r="B84" s="88"/>
      <c r="C84" s="88"/>
      <c r="D84" s="89" t="s">
        <v>370</v>
      </c>
      <c r="E84" s="90"/>
      <c r="F84" s="90"/>
      <c r="G84" s="90"/>
      <c r="H84" s="90"/>
      <c r="I84" s="90"/>
      <c r="J84" s="88"/>
      <c r="K84" s="88"/>
      <c r="L84" s="88"/>
      <c r="M84" s="88"/>
      <c r="N84" s="88"/>
      <c r="O84" s="88"/>
      <c r="P84" s="88"/>
      <c r="Q84" s="88"/>
      <c r="R84" s="88"/>
      <c r="S84" s="88"/>
      <c r="T84" s="88"/>
      <c r="U84" s="88"/>
      <c r="V84" s="88"/>
      <c r="W84" s="88"/>
      <c r="X84" s="88"/>
      <c r="Y84" s="88"/>
      <c r="Z84" s="88"/>
      <c r="AA84" s="88"/>
      <c r="AB84" s="88"/>
      <c r="AC84" s="88"/>
    </row>
    <row r="85" spans="1:29">
      <c r="A85" s="88"/>
      <c r="B85" s="88"/>
      <c r="C85" s="88"/>
      <c r="D85" s="90"/>
      <c r="E85" s="90"/>
      <c r="F85" s="90"/>
      <c r="G85" s="90"/>
      <c r="H85" s="90"/>
      <c r="I85" s="90"/>
      <c r="J85" s="88"/>
      <c r="K85" s="88"/>
      <c r="L85" s="88"/>
      <c r="M85" s="88"/>
      <c r="N85" s="88"/>
      <c r="O85" s="88"/>
      <c r="P85" s="88"/>
      <c r="Q85" s="88"/>
      <c r="R85" s="88"/>
      <c r="S85" s="88"/>
      <c r="T85" s="88"/>
      <c r="U85" s="88"/>
      <c r="V85" s="88"/>
      <c r="W85" s="88"/>
      <c r="X85" s="88"/>
      <c r="Y85" s="88"/>
      <c r="Z85" s="88"/>
      <c r="AA85" s="88"/>
      <c r="AB85" s="88"/>
      <c r="AC85" s="88"/>
    </row>
  </sheetData>
  <mergeCells count="6">
    <mergeCell ref="D1:E1"/>
    <mergeCell ref="F1:G1"/>
    <mergeCell ref="AD21:AM21"/>
    <mergeCell ref="A1:A2"/>
    <mergeCell ref="B1:B2"/>
    <mergeCell ref="C1:C2"/>
  </mergeCells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19</vt:i4>
      </vt:variant>
    </vt:vector>
  </HeadingPairs>
  <TitlesOfParts>
    <vt:vector size="19" baseType="lpstr">
      <vt:lpstr>总93</vt:lpstr>
      <vt:lpstr>纳入儿童-10</vt:lpstr>
      <vt:lpstr>纳入老年人-29</vt:lpstr>
      <vt:lpstr>文献质量评价</vt:lpstr>
      <vt:lpstr>术后谵妄-O</vt:lpstr>
      <vt:lpstr>术后恶心呕吐-C+O</vt:lpstr>
      <vt:lpstr>异常血压-O</vt:lpstr>
      <vt:lpstr>术中知晓-O</vt:lpstr>
      <vt:lpstr>术后认知功能障碍-O</vt:lpstr>
      <vt:lpstr>死亡-O</vt:lpstr>
      <vt:lpstr>麻醉药量-C+O</vt:lpstr>
      <vt:lpstr>麻醉药量-丙泊酚-C+O</vt:lpstr>
      <vt:lpstr>睁眼时间-C+O</vt:lpstr>
      <vt:lpstr>定向力恢复时间-O</vt:lpstr>
      <vt:lpstr>拔管时间-C+O</vt:lpstr>
      <vt:lpstr>PACU停留时间-C+O</vt:lpstr>
      <vt:lpstr>手术或操作时间-C+O</vt:lpstr>
      <vt:lpstr>预测意识恢复</vt:lpstr>
      <vt:lpstr>人群补充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Haojiajun</dc:creator>
  <cp:lastModifiedBy>Haojiajun</cp:lastModifiedBy>
  <dcterms:created xsi:type="dcterms:W3CDTF">2023-05-16T08:26:00Z</dcterms:created>
  <dcterms:modified xsi:type="dcterms:W3CDTF">2023-12-05T02:37:15Z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FBF27E4E08E546AB8212D8F136AFFD8A_13</vt:lpwstr>
  </property>
  <property fmtid="{D5CDD505-2E9C-101B-9397-08002B2CF9AE}" pid="3" name="KSOProductBuildVer">
    <vt:lpwstr>2052-12.1.0.15712</vt:lpwstr>
  </property>
  <property fmtid="{D5CDD505-2E9C-101B-9397-08002B2CF9AE}" pid="4" name="KSOReadingLayout">
    <vt:bool>false</vt:bool>
  </property>
</Properties>
</file>